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uark-my.sharepoint.com/personal/patrinos_uark_edu/Documents/Causal returns/"/>
    </mc:Choice>
  </mc:AlternateContent>
  <xr:revisionPtr revIDLastSave="54" documentId="8_{1576837E-FF8E-4DA0-9B17-10389C0E0D91}" xr6:coauthVersionLast="47" xr6:coauthVersionMax="47" xr10:uidLastSave="{50FF9B94-0CFE-45F4-8E5C-C1E8F6783295}"/>
  <bookViews>
    <workbookView xWindow="-108" yWindow="-108" windowWidth="23256" windowHeight="12456" xr2:uid="{00000000-000D-0000-FFFF-FFFF00000000}"/>
  </bookViews>
  <sheets>
    <sheet name="Title" sheetId="7" r:id="rId1"/>
    <sheet name="Data" sheetId="1" r:id="rId2"/>
    <sheet name="Legend" sheetId="35" r:id="rId3"/>
  </sheets>
  <definedNames>
    <definedName name="_xlnm._FilterDatabase" localSheetId="1" hidden="1">Data!$A$1:$H$14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193" i="1" l="1"/>
  <c r="D191" i="1"/>
  <c r="D152" i="1"/>
  <c r="D130" i="1"/>
  <c r="D128" i="1"/>
  <c r="D126" i="1"/>
  <c r="D109" i="1"/>
  <c r="D107" i="1"/>
  <c r="D88" i="1"/>
  <c r="D73" i="1"/>
  <c r="I126" i="1" a="1"/>
  <c r="I130" i="1" a="1"/>
  <c r="I88" i="1" a="1"/>
  <c r="I128" i="1" a="1"/>
  <c r="I109" i="1" a="1"/>
  <c r="I152" i="1" a="1"/>
  <c r="I152" i="1" l="1"/>
  <c r="I130" i="1"/>
  <c r="I128" i="1"/>
  <c r="I126" i="1"/>
  <c r="I109" i="1"/>
  <c r="I88" i="1"/>
  <c r="B195" i="1" l="1"/>
  <c r="B194" i="1"/>
  <c r="D65" i="1"/>
  <c r="I65" i="1" a="1"/>
  <c r="I65" i="1" l="1"/>
  <c r="D57" i="1" l="1"/>
  <c r="D76" i="1"/>
  <c r="D40" i="1"/>
  <c r="D38" i="1"/>
  <c r="D114" i="1"/>
  <c r="D99" i="1"/>
  <c r="D14" i="1"/>
  <c r="D184" i="1"/>
  <c r="D134" i="1"/>
  <c r="D161" i="1"/>
  <c r="D162" i="1"/>
  <c r="D157" i="1"/>
  <c r="D159" i="1"/>
  <c r="D160" i="1"/>
  <c r="I21" i="1" a="1"/>
  <c r="I113" i="1" a="1"/>
  <c r="I55" i="1" a="1"/>
  <c r="I81" i="1" a="1"/>
  <c r="I97" i="1" a="1"/>
  <c r="I89" i="1" a="1"/>
  <c r="I166" i="1" a="1"/>
  <c r="I44" i="1" a="1"/>
  <c r="I12" i="1" a="1"/>
  <c r="I91" i="1" a="1"/>
  <c r="I32" i="1" a="1"/>
  <c r="I64" i="1" a="1"/>
  <c r="I157" i="1" a="1"/>
  <c r="I184" i="1" a="1"/>
  <c r="I30" i="1" a="1"/>
  <c r="I76" i="1" a="1"/>
  <c r="I84" i="1" a="1"/>
  <c r="I77" i="1" a="1"/>
  <c r="I172" i="1" a="1"/>
  <c r="I34" i="1" a="1"/>
  <c r="I42" i="1" a="1"/>
  <c r="I45" i="1" a="1"/>
  <c r="I129" i="1" a="1"/>
  <c r="I135" i="1" a="1"/>
  <c r="I71" i="1" a="1"/>
  <c r="I164" i="1" a="1"/>
  <c r="I189" i="1" a="1"/>
  <c r="I5" i="1" a="1"/>
  <c r="I75" i="1" a="1"/>
  <c r="I155" i="1" a="1"/>
  <c r="I178" i="1" a="1"/>
  <c r="I41" i="1" a="1"/>
  <c r="I95" i="1" a="1"/>
  <c r="I99" i="1" a="1"/>
  <c r="I90" i="1" a="1"/>
  <c r="I47" i="1" a="1"/>
  <c r="I19" i="1" a="1"/>
  <c r="I23" i="1" a="1"/>
  <c r="I161" i="1" a="1"/>
  <c r="I85" i="1" a="1"/>
  <c r="I67" i="1" a="1"/>
  <c r="I52" i="1" a="1"/>
  <c r="I142" i="1" a="1"/>
  <c r="I43" i="1" a="1"/>
  <c r="I103" i="1" a="1"/>
  <c r="I82" i="1" a="1"/>
  <c r="I119" i="1" a="1"/>
  <c r="I31" i="1" a="1"/>
  <c r="I87" i="1" a="1"/>
  <c r="I83" i="1" a="1"/>
  <c r="I140" i="1" a="1"/>
  <c r="I20" i="1" a="1"/>
  <c r="I56" i="1" a="1"/>
  <c r="I53" i="1" a="1"/>
  <c r="I162" i="1" a="1"/>
  <c r="I80" i="1" a="1"/>
  <c r="I134" i="1" a="1"/>
  <c r="I149" i="1" a="1"/>
  <c r="I143" i="1" a="1"/>
  <c r="I14" i="1" a="1"/>
  <c r="I156" i="1" a="1"/>
  <c r="I183" i="1" a="1"/>
  <c r="I173" i="1" a="1"/>
  <c r="I26" i="1" a="1"/>
  <c r="I2" i="1" a="1"/>
  <c r="I3" i="1" a="1"/>
  <c r="I125" i="1" a="1"/>
  <c r="I165" i="1" a="1"/>
  <c r="I110" i="1" a="1"/>
  <c r="I180" i="1" a="1"/>
  <c r="I146" i="1" a="1"/>
  <c r="I59" i="1" a="1"/>
  <c r="I117" i="1" a="1"/>
  <c r="I174" i="1" a="1"/>
  <c r="I151" i="1" a="1"/>
  <c r="I16" i="1" a="1"/>
  <c r="I190" i="1" a="1"/>
  <c r="I50" i="1" a="1"/>
  <c r="I58" i="1" a="1"/>
  <c r="I137" i="1" a="1"/>
  <c r="I28" i="1" a="1"/>
  <c r="I8" i="1" a="1"/>
  <c r="I192" i="1" a="1"/>
  <c r="I93" i="1" a="1"/>
  <c r="I9" i="1" a="1"/>
  <c r="I188" i="1" a="1"/>
  <c r="I127" i="1" a="1"/>
  <c r="I182" i="1" a="1"/>
  <c r="I22" i="1" a="1"/>
  <c r="I118" i="1" a="1"/>
  <c r="I132" i="1" a="1"/>
  <c r="I131" i="1" a="1"/>
  <c r="I36" i="1" a="1"/>
  <c r="I124" i="1" a="1"/>
  <c r="I108" i="1" a="1"/>
  <c r="I177" i="1" a="1"/>
  <c r="I37" i="1" a="1"/>
  <c r="I138" i="1" a="1"/>
  <c r="I4" i="1" a="1"/>
  <c r="I11" i="1" a="1"/>
  <c r="I187" i="1" a="1"/>
  <c r="I69" i="1" a="1"/>
  <c r="I54" i="1" a="1"/>
  <c r="I66" i="1" a="1"/>
  <c r="I78" i="1" a="1"/>
  <c r="I92" i="1" a="1"/>
  <c r="I105" i="1" a="1"/>
  <c r="I15" i="1" a="1"/>
  <c r="I116" i="1" a="1"/>
  <c r="I98" i="1" a="1"/>
  <c r="I175" i="1" a="1"/>
  <c r="I145" i="1" a="1"/>
  <c r="I35" i="1" a="1"/>
  <c r="I29" i="1" a="1"/>
  <c r="I185" i="1" a="1"/>
  <c r="I70" i="1" a="1"/>
  <c r="I7" i="1" a="1"/>
  <c r="I51" i="1" a="1"/>
  <c r="I112" i="1" a="1"/>
  <c r="I74" i="1" a="1"/>
  <c r="I139" i="1" a="1"/>
  <c r="I167" i="1" a="1"/>
  <c r="I63" i="1" a="1"/>
  <c r="I136" i="1" a="1"/>
  <c r="I153" i="1" a="1"/>
  <c r="I33" i="1" a="1"/>
  <c r="I123" i="1" a="1"/>
  <c r="I148" i="1" a="1"/>
  <c r="I61" i="1" a="1"/>
  <c r="I100" i="1" a="1"/>
  <c r="I10" i="1" a="1"/>
  <c r="I102" i="1" a="1"/>
  <c r="I68" i="1" a="1"/>
  <c r="I144" i="1" a="1"/>
  <c r="I120" i="1" a="1"/>
  <c r="I18" i="1" a="1"/>
  <c r="I24" i="1" a="1"/>
  <c r="I106" i="1" a="1"/>
  <c r="I62" i="1" a="1"/>
  <c r="I111" i="1" a="1"/>
  <c r="I27" i="1" a="1"/>
  <c r="I60" i="1" a="1"/>
  <c r="I96" i="1" a="1"/>
  <c r="I176" i="1" a="1"/>
  <c r="I48" i="1" a="1"/>
  <c r="I170" i="1" a="1"/>
  <c r="I57" i="1" a="1"/>
  <c r="I186" i="1" a="1"/>
  <c r="I181" i="1" a="1"/>
  <c r="I39" i="1" a="1"/>
  <c r="I159" i="1" a="1"/>
  <c r="I121" i="1" a="1"/>
  <c r="I101" i="1" a="1"/>
  <c r="I179" i="1" a="1"/>
  <c r="I86" i="1" a="1"/>
  <c r="I154" i="1" a="1"/>
  <c r="I168" i="1" a="1"/>
  <c r="I115" i="1" a="1"/>
  <c r="I114" i="1" a="1"/>
  <c r="I46" i="1" a="1"/>
  <c r="I141" i="1" a="1"/>
  <c r="I25" i="1" a="1"/>
  <c r="I13" i="1" a="1"/>
  <c r="I133" i="1" a="1"/>
  <c r="I104" i="1" a="1"/>
  <c r="I49" i="1" a="1"/>
  <c r="I94" i="1" a="1"/>
  <c r="I169" i="1" a="1"/>
  <c r="I158" i="1" a="1"/>
  <c r="I72" i="1" a="1"/>
  <c r="I171" i="1" a="1"/>
  <c r="I160" i="1" a="1"/>
  <c r="I163" i="1" a="1"/>
  <c r="I6" i="1" a="1"/>
  <c r="I57" i="1" l="1"/>
  <c r="I14" i="1"/>
  <c r="I114" i="1"/>
  <c r="I99" i="1"/>
  <c r="I76" i="1"/>
  <c r="I184" i="1"/>
  <c r="I134" i="1"/>
  <c r="I161" i="1"/>
  <c r="I162" i="1"/>
  <c r="I157" i="1"/>
  <c r="I159" i="1"/>
  <c r="I160" i="1"/>
  <c r="I176" i="1"/>
  <c r="I83" i="1"/>
  <c r="I132" i="1"/>
  <c r="I153" i="1"/>
  <c r="I155" i="1"/>
  <c r="I187" i="1"/>
  <c r="I21" i="1"/>
  <c r="I171" i="1"/>
  <c r="I144" i="1"/>
  <c r="I190" i="1"/>
  <c r="I68" i="1"/>
  <c r="I165" i="1"/>
  <c r="I37" i="1"/>
  <c r="I3" i="1"/>
  <c r="I11" i="1"/>
  <c r="I177" i="1"/>
  <c r="I186" i="1"/>
  <c r="I18" i="1"/>
  <c r="I90" i="1"/>
  <c r="I69" i="1"/>
  <c r="I2" i="1"/>
  <c r="I146" i="1"/>
  <c r="I179" i="1"/>
  <c r="I91" i="1"/>
  <c r="I93" i="1"/>
  <c r="I13" i="1"/>
  <c r="I42" i="1"/>
  <c r="I183" i="1"/>
  <c r="I149" i="1"/>
  <c r="I127" i="1"/>
  <c r="I129" i="1"/>
  <c r="I137" i="1"/>
  <c r="I115" i="1"/>
  <c r="I135" i="1"/>
  <c r="I63" i="1"/>
  <c r="I66" i="1"/>
  <c r="I104" i="1"/>
  <c r="I23" i="1"/>
  <c r="I169" i="1"/>
  <c r="I98" i="1"/>
  <c r="I95" i="1"/>
  <c r="I136" i="1"/>
  <c r="I49" i="1"/>
  <c r="I103" i="1"/>
  <c r="I139" i="1"/>
  <c r="I167" i="1"/>
  <c r="I172" i="1"/>
  <c r="I96" i="1"/>
  <c r="I24" i="1"/>
  <c r="I92" i="1"/>
  <c r="I94" i="1"/>
  <c r="I123" i="1"/>
  <c r="I151" i="1"/>
  <c r="I56" i="1"/>
  <c r="I39" i="1"/>
  <c r="I156" i="1"/>
  <c r="I102" i="1"/>
  <c r="I86" i="1"/>
  <c r="I118" i="1"/>
  <c r="I175" i="1"/>
  <c r="I60" i="1"/>
  <c r="I4" i="1"/>
  <c r="I74" i="1"/>
  <c r="I87" i="1"/>
  <c r="I58" i="1"/>
  <c r="I148" i="1"/>
  <c r="I78" i="1"/>
  <c r="I35" i="1"/>
  <c r="I25" i="1"/>
  <c r="I110" i="1"/>
  <c r="I45" i="1"/>
  <c r="I168" i="1"/>
  <c r="I33" i="1"/>
  <c r="I189" i="1"/>
  <c r="I108" i="1"/>
  <c r="I41" i="1"/>
  <c r="I105" i="1"/>
  <c r="I64" i="1"/>
  <c r="I141" i="1"/>
  <c r="I163" i="1"/>
  <c r="I178" i="1"/>
  <c r="I59" i="1"/>
  <c r="I182" i="1"/>
  <c r="I120" i="1"/>
  <c r="I62" i="1"/>
  <c r="I106" i="1"/>
  <c r="I131" i="1"/>
  <c r="I12" i="1"/>
  <c r="I27" i="1"/>
  <c r="I47" i="1"/>
  <c r="I97" i="1"/>
  <c r="I16" i="1"/>
  <c r="I6" i="1"/>
  <c r="I154" i="1"/>
  <c r="I125" i="1"/>
  <c r="I111" i="1"/>
  <c r="I28" i="1"/>
  <c r="I30" i="1"/>
  <c r="I43" i="1"/>
  <c r="I48" i="1"/>
  <c r="I185" i="1"/>
  <c r="I101" i="1"/>
  <c r="I164" i="1"/>
  <c r="I7" i="1"/>
  <c r="I170" i="1"/>
  <c r="I75" i="1"/>
  <c r="I158" i="1"/>
  <c r="I140" i="1"/>
  <c r="I19" i="1"/>
  <c r="I34" i="1"/>
  <c r="I32" i="1"/>
  <c r="I36" i="1"/>
  <c r="I112" i="1"/>
  <c r="I173" i="1"/>
  <c r="I61" i="1"/>
  <c r="I143" i="1"/>
  <c r="I180" i="1"/>
  <c r="I117" i="1"/>
  <c r="I84" i="1"/>
  <c r="I46" i="1"/>
  <c r="I29" i="1"/>
  <c r="I31" i="1"/>
  <c r="I166" i="1"/>
  <c r="I77" i="1"/>
  <c r="I119" i="1"/>
  <c r="I188" i="1"/>
  <c r="I81" i="1"/>
  <c r="I9" i="1"/>
  <c r="I26" i="1"/>
  <c r="I138" i="1"/>
  <c r="I116" i="1"/>
  <c r="I20" i="1"/>
  <c r="I121" i="1"/>
  <c r="I145" i="1"/>
  <c r="I174" i="1"/>
  <c r="I133" i="1"/>
  <c r="I67" i="1"/>
  <c r="I5" i="1"/>
  <c r="I124" i="1"/>
  <c r="I82" i="1"/>
  <c r="I181" i="1"/>
  <c r="I100" i="1"/>
  <c r="I71" i="1"/>
  <c r="I142" i="1"/>
  <c r="I15" i="1"/>
  <c r="I54" i="1"/>
  <c r="I50" i="1"/>
  <c r="I8" i="1"/>
  <c r="I52" i="1"/>
  <c r="I44" i="1"/>
  <c r="I22" i="1"/>
  <c r="I89" i="1"/>
  <c r="I72" i="1"/>
  <c r="I10" i="1"/>
  <c r="I113" i="1"/>
  <c r="I53" i="1"/>
  <c r="I55" i="1"/>
  <c r="I51" i="1"/>
  <c r="I70" i="1"/>
  <c r="I80" i="1"/>
  <c r="I192" i="1"/>
  <c r="I85" i="1"/>
  <c r="D20" i="1" l="1"/>
  <c r="D21" i="1"/>
  <c r="D22" i="1"/>
  <c r="D163" i="1"/>
  <c r="D96" i="1"/>
  <c r="D23" i="1"/>
  <c r="D26" i="1"/>
  <c r="D108" i="1"/>
  <c r="D62" i="1"/>
  <c r="D41" i="1"/>
  <c r="D77" i="1"/>
  <c r="D71" i="1"/>
  <c r="D167" i="1"/>
  <c r="D103" i="1"/>
  <c r="D4" i="1"/>
  <c r="D25" i="1"/>
  <c r="D133" i="1"/>
  <c r="D155" i="1"/>
  <c r="D74" i="1"/>
  <c r="D115" i="1"/>
  <c r="D91" i="1"/>
  <c r="D89" i="1"/>
  <c r="D131" i="1"/>
  <c r="D43" i="1"/>
  <c r="D2" i="1"/>
  <c r="D32" i="1"/>
  <c r="D5" i="1"/>
  <c r="D8" i="1"/>
  <c r="D7" i="1"/>
  <c r="D9" i="1"/>
  <c r="D6" i="1"/>
  <c r="D11" i="1"/>
  <c r="D10" i="1"/>
  <c r="D37" i="1"/>
  <c r="D19" i="1"/>
  <c r="D158" i="1"/>
  <c r="D13" i="1"/>
  <c r="D177" i="1"/>
  <c r="D85" i="1"/>
  <c r="D86" i="1"/>
  <c r="D87" i="1"/>
  <c r="D182" i="1"/>
  <c r="D60" i="1"/>
  <c r="D33" i="1"/>
  <c r="D29" i="1"/>
  <c r="D124" i="1"/>
  <c r="D27" i="1"/>
  <c r="D36" i="1"/>
  <c r="D31" i="1"/>
  <c r="D44" i="1"/>
  <c r="D12" i="1"/>
  <c r="D135" i="1"/>
  <c r="D136" i="1"/>
  <c r="D137" i="1"/>
  <c r="D139" i="1"/>
  <c r="D141" i="1"/>
  <c r="D189" i="1"/>
  <c r="D144" i="1"/>
  <c r="D69" i="1"/>
  <c r="D68" i="1"/>
  <c r="D28" i="1"/>
  <c r="D34" i="1"/>
  <c r="D111" i="1"/>
  <c r="D154" i="1"/>
  <c r="D81" i="1"/>
  <c r="D143" i="1"/>
  <c r="D140" i="1"/>
  <c r="D164" i="1"/>
  <c r="D169" i="1"/>
  <c r="D156" i="1"/>
  <c r="D170" i="1"/>
  <c r="D116" i="1"/>
  <c r="D186" i="1"/>
  <c r="D174" i="1"/>
  <c r="D166" i="1"/>
  <c r="D192" i="1" l="1"/>
  <c r="D190" i="1"/>
  <c r="D165" i="1"/>
  <c r="D188" i="1"/>
  <c r="D185" i="1"/>
  <c r="D176" i="1"/>
  <c r="D168" i="1"/>
  <c r="D180" i="1"/>
  <c r="D179" i="1"/>
  <c r="D178" i="1"/>
  <c r="D181" i="1"/>
  <c r="D183" i="1"/>
  <c r="D173" i="1"/>
  <c r="D187" i="1"/>
  <c r="D175" i="1"/>
  <c r="D172" i="1"/>
  <c r="D171" i="1"/>
  <c r="D153" i="1"/>
  <c r="D147" i="1"/>
  <c r="D150" i="1"/>
  <c r="D145" i="1"/>
  <c r="D146" i="1"/>
  <c r="D148" i="1"/>
  <c r="D151" i="1"/>
  <c r="D149" i="1"/>
  <c r="D142" i="1"/>
  <c r="D138" i="1"/>
  <c r="D132" i="1"/>
  <c r="D129" i="1"/>
  <c r="D127" i="1"/>
  <c r="D122" i="1"/>
  <c r="D123" i="1"/>
  <c r="D119" i="1"/>
  <c r="D121" i="1"/>
  <c r="D118" i="1"/>
  <c r="D125" i="1"/>
  <c r="D120" i="1"/>
  <c r="D117" i="1"/>
  <c r="D113" i="1"/>
  <c r="D112" i="1"/>
  <c r="D110" i="1"/>
  <c r="D104" i="1"/>
  <c r="D105" i="1"/>
  <c r="D106" i="1"/>
  <c r="D102" i="1"/>
  <c r="D100" i="1"/>
  <c r="D101" i="1"/>
  <c r="D97" i="1"/>
  <c r="D98" i="1"/>
  <c r="D95" i="1"/>
  <c r="D94" i="1"/>
  <c r="D93" i="1"/>
  <c r="D92" i="1"/>
  <c r="D90" i="1"/>
  <c r="D84" i="1"/>
  <c r="D82" i="1"/>
  <c r="D80" i="1"/>
  <c r="D79" i="1"/>
  <c r="D78" i="1"/>
  <c r="D75" i="1"/>
  <c r="D72" i="1"/>
  <c r="D70" i="1"/>
  <c r="D67" i="1"/>
  <c r="D63" i="1"/>
  <c r="D58" i="1"/>
  <c r="D61" i="1"/>
  <c r="D66" i="1"/>
  <c r="D64" i="1"/>
  <c r="D59" i="1"/>
  <c r="D56" i="1"/>
  <c r="D55" i="1"/>
  <c r="D54" i="1"/>
  <c r="D53" i="1"/>
  <c r="D50" i="1"/>
  <c r="D51" i="1"/>
  <c r="D52" i="1"/>
  <c r="D48" i="1"/>
  <c r="D46" i="1"/>
  <c r="D47" i="1"/>
  <c r="D45" i="1"/>
  <c r="D49" i="1"/>
  <c r="D42" i="1"/>
  <c r="D24" i="1"/>
  <c r="D39" i="1"/>
  <c r="D35" i="1"/>
  <c r="D30" i="1"/>
  <c r="D18" i="1"/>
  <c r="D16" i="1"/>
  <c r="D17" i="1"/>
  <c r="D15" i="1"/>
  <c r="C83" i="1"/>
  <c r="B83" i="1"/>
  <c r="C193" i="1" l="1"/>
  <c r="B193" i="1"/>
  <c r="D83" i="1"/>
  <c r="D3" i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<sst xmlns="http://schemas.openxmlformats.org/spreadsheetml/2006/main" count="645" uniqueCount="402">
  <si>
    <t>Ireland</t>
  </si>
  <si>
    <t>OLS</t>
  </si>
  <si>
    <t>IV</t>
  </si>
  <si>
    <t>UK</t>
  </si>
  <si>
    <t>USA</t>
  </si>
  <si>
    <t>Canada</t>
  </si>
  <si>
    <t>Italy</t>
  </si>
  <si>
    <t>Finland</t>
  </si>
  <si>
    <t>Sweden</t>
  </si>
  <si>
    <t>Kazakhstan</t>
  </si>
  <si>
    <t>Norway</t>
  </si>
  <si>
    <t>Germany</t>
  </si>
  <si>
    <t>Vietnam</t>
  </si>
  <si>
    <t>Namibia</t>
  </si>
  <si>
    <t>China</t>
  </si>
  <si>
    <t>Netherlands</t>
  </si>
  <si>
    <t>Levin, J. and E.J.S. Plug.  1999.  Instrumenting Education and the Returns to Schooling in the Netherlands.  Labour Economics 6: 521-534.</t>
  </si>
  <si>
    <t>Australia</t>
  </si>
  <si>
    <t>Nigeria</t>
  </si>
  <si>
    <t>Northern Ireland</t>
  </si>
  <si>
    <t xml:space="preserve">Venezuela </t>
  </si>
  <si>
    <t>Country</t>
  </si>
  <si>
    <t>Source</t>
  </si>
  <si>
    <t>Leigh, A. and C. Ryan.  2008.  Estimating Returns to Education using Different Natural Experiment Techniques.  Economics of Education Review 27: 149–160</t>
  </si>
  <si>
    <t>Leigh and Ryan 2008</t>
  </si>
  <si>
    <t>James and Li 2004</t>
  </si>
  <si>
    <t>Card 2001</t>
  </si>
  <si>
    <t>Flossmann and Pohlmeier 2006</t>
  </si>
  <si>
    <t>Flossman, A.L., Pohlmeier, W. 2006. Causal Returns to Education: A Survey in Empirical Evidence for Germany, Jahrbuecher fuer Nationaloekonomie und Statistik 226: 6-23</t>
  </si>
  <si>
    <t>Duflo 2001</t>
  </si>
  <si>
    <t xml:space="preserve">Callan and Harmon 1999 </t>
  </si>
  <si>
    <t xml:space="preserve">Brunello and Miniaci 1999 </t>
  </si>
  <si>
    <t>Arabsheibani and Mussurov 2007</t>
  </si>
  <si>
    <t>Godana and Ashipala 2006</t>
  </si>
  <si>
    <t>Levin and Plug 1999</t>
  </si>
  <si>
    <t>Oyelere, R. U. (2011). Have returns to education changed in Nigeria? Uncovering the role of democratic reforms. Journal of African economies, 20(5), 737-780.</t>
  </si>
  <si>
    <t>Oyelere 2011</t>
  </si>
  <si>
    <t>Oreopoulos 2006</t>
  </si>
  <si>
    <t>Aakvik, Arild &amp; Salvanes, Kjell G. &amp; Vaage, Kjell, 2010. "Measuring heterogeneity in the returns to education using an education reform," European Economic Review, Elsevier, vol. 54(4), pages 483-500, May.</t>
  </si>
  <si>
    <t>Aakvik, Salvanes and Vaage 2010</t>
  </si>
  <si>
    <t>Sakellariou 2006</t>
  </si>
  <si>
    <t xml:space="preserve">Oreopoulos 2006 </t>
  </si>
  <si>
    <t>Arcand, D'Hombres, Gyselinck 2005</t>
  </si>
  <si>
    <t>Angrist, Krueger 1991</t>
  </si>
  <si>
    <t>Russia</t>
  </si>
  <si>
    <t>Avdeev 2020</t>
  </si>
  <si>
    <t>Avdeev, S. 2020. Zero returns to higher education: Evidence from a natural experiment. Higher School of Economics Research Paper No WPBRP236.</t>
  </si>
  <si>
    <t>Black et al 2005</t>
  </si>
  <si>
    <t xml:space="preserve">Black, S.E., P.J. Devereux and K.G. Salvanes. 2005. Why the Apple Doesn’t Fall Far: Understanding Intergenerational Transmission of Human Capital. American Economic Review 95(1): 437-449. doi:10.1257/0002828053828635 </t>
  </si>
  <si>
    <t>Card, D. 2001. Estimating the return to schooling: Progress on some persistent econometric problems. Econometrica 69(5): 1127-1160.</t>
  </si>
  <si>
    <t>Chen et al 2020</t>
  </si>
  <si>
    <t>Chen, Y., S. Jiang and L.-A. Zhou. 2020. Estimating returns to education in urban China: Evidence from a natural experiment in schooling reform. Journal of Comparative Economics 48(1): 218-233.</t>
  </si>
  <si>
    <t>Cygan-Rehm 2021</t>
  </si>
  <si>
    <t>Cygan-Rehm, K. 2021. Are There No Wage Returns to Compulsory Schooling in Germany? A Reassessment. IZA DP No 14470.</t>
  </si>
  <si>
    <t>Devereux, Hart 2010</t>
  </si>
  <si>
    <t>Devereux, P.J. and R.A. Hart. 2010. Forced to be Rich? Returns to Compulsory Schooling in Britain. Economic Journal 120(549): 1345-64.</t>
  </si>
  <si>
    <t>France</t>
  </si>
  <si>
    <t>Domnisoru 2021</t>
  </si>
  <si>
    <t>Domnisoru, C. 2021. Heterogeneity across Families in the Impact of Compulsory Schooling Laws. Economica 88: 399-429. https://doi.org/10.1111/ecca.12367</t>
  </si>
  <si>
    <t>Grenet 2013</t>
  </si>
  <si>
    <t>Grenet, J. 2013. Is it enough to increase compulsory education to raise earnings? Evidence from French and British compulsory schooling laws. Scandinavian Journal of Economics 115: 176-210.</t>
  </si>
  <si>
    <t>Harmon, Walker 1995</t>
  </si>
  <si>
    <t>Harmon, C. and I. Walker. 1995. Estimates of the economic return to schooling for the United Kingdom. American Economic Review 85: 1278-86.</t>
  </si>
  <si>
    <t>Meghir, Palme 2005</t>
  </si>
  <si>
    <t>Meghir, C. and M. Palme. 2005. Educational Reform, Ability, and Family Background. American Economic Review 95(1): 414-24.</t>
  </si>
  <si>
    <t>Melianova, E., S. Parandekar, H.A. Patrinos, A. Volgin. 2021. Returns to Education in the Russian Federation: Some New Estimates. HSE Economic Journal.</t>
  </si>
  <si>
    <t xml:space="preserve">Oreopoulos, P. 2006. Estimating average and local average treatment effects of education when compulsory schooling laws really matter. American Economic Review 96 (1):152-175. </t>
  </si>
  <si>
    <t>Turkey</t>
  </si>
  <si>
    <t>Patrinos et al 2021</t>
  </si>
  <si>
    <t>Patrinos, H.A., G. Psacharopoulos and A. Tansel. 2021. Private and Social Returns to Investment in Education: the Case of Turkey with Alternative Methods. Applied Economics 53(14): 1638-1658.</t>
  </si>
  <si>
    <t>Patrinos, Sakellariou 2005</t>
  </si>
  <si>
    <t>Patrinos, H. and C. Sakellariou. 2005. Schooling and Labor Market Impacts of a Natural Policy Experiment. Labour 19(4): 705-719.</t>
  </si>
  <si>
    <t>Pischke, Von Wachter 2008</t>
  </si>
  <si>
    <t>Pischke, J. and T. Von Wachter. 2008. Zero returns to compulsory schooling in Germany: evidence and interpretation. Review of Economics and Statistics 90: 592-8.</t>
  </si>
  <si>
    <t>Stephens, Yang 2014</t>
  </si>
  <si>
    <t>Stephens, M. and D. Yang. 2014. Compulsory education and the benefits of schooling. American Economic Review 104: 1777-92.</t>
  </si>
  <si>
    <t>Arabsheibani, G.R. and A. Mussurov.  2007.  Returns to Schooling in Kazakhstan. Economics of Transition 15(2): 341-364</t>
  </si>
  <si>
    <t>Callan, T., and C. Harmon. 1999. The Economic Return to Schooling in Ireland. Labour Economics 6: 543-550.</t>
  </si>
  <si>
    <t>Duflo, E. 2001. Schooling and labor market consequences of school construction in Indonesia: Evidence from an unusual policy experiment. American Economic Review 91(4): 795.</t>
  </si>
  <si>
    <t>Oreopoulos, P. 2006. Estimating Average and Local Average Treatment Effects of Education when Compulsory Schooling Laws Really Matter American Economic Review96(1) 152-175</t>
  </si>
  <si>
    <t>Heckman, J.J. and X. Li.  2004.  Selection Bias, Comparative Advantage and Heterogeneous Returns to Education: Evience from China in 2000.  Pacific Economic Review 9(3): 155-171.</t>
  </si>
  <si>
    <t>Card, D. 2001. Estimating the Return to Schooling: Progress on some Persistent Econometric Problems Econometrica 69(5): 1127-1160.</t>
  </si>
  <si>
    <t>Brunello, G. and R. Miniaci. 1999. The Economic Returns to Schooling for Italian Men: An Evaluation Based on Instrumental Variables. Labour Economics 6 509-519</t>
  </si>
  <si>
    <t>Godana, T. and J.M. Ashipala. 2006. The Impact of Education Quailty on Rates of Return to Education in Namibia.  Secretariat for Institutional Support for Economic Research in Africa Working Papers Series 2006/4.</t>
  </si>
  <si>
    <t>Arcand, J.-L., B. d’Hombres and Paul Gyselinck. 2005. Rendement de l'éducation et choix des instruments. Application sur données vietnamiennes Revue économique 56(3): 563-572.</t>
  </si>
  <si>
    <t>HIC</t>
  </si>
  <si>
    <t>Chile</t>
  </si>
  <si>
    <t>Patrinos and Sakellariou 2011</t>
  </si>
  <si>
    <t>Patrinos, H.A., Sakellariou, C. 2011. Quality of Schooling, Returns to Schooling and the 1981 Vouchers Reform in Chile. World Development 39(12): 2245-2256.</t>
  </si>
  <si>
    <t>Taiwan</t>
  </si>
  <si>
    <t>Chuang and Lai 2010</t>
  </si>
  <si>
    <t>Chuang, Y.C., Lai, W.W. 2010. Heterogeneity, comparative advantage, and return to education: The case of Taiwan. Economics of Education Review 29(5): 804-812.</t>
  </si>
  <si>
    <t>Malaysia</t>
  </si>
  <si>
    <t>Ismail, R. and Awang, M. 2012. Does Schooling Reform affect the Returns to Education in Malaysia? Management Research Journal 1: 39-53</t>
  </si>
  <si>
    <t>Ismail and Awang 2012</t>
  </si>
  <si>
    <t>Thailand</t>
  </si>
  <si>
    <t>Korwatanasakul, U. 2023. Returns to Schooling in Thailand: Evidence from the 1978 Compulsory Schooling Law. The Developing Economies 61(1): 3-35.</t>
  </si>
  <si>
    <t>Korwatanasakul 2023</t>
  </si>
  <si>
    <t>Egypt</t>
  </si>
  <si>
    <t>Assaad, R.A., Aydemir, A., Dayioğlu, M. and Kirdar, M.G., 2023. Wage Returns to Human Capital Resulting from an Extra Year of Primary School: Evidence from Egypt. Available at SSRN 4427522.</t>
  </si>
  <si>
    <t>Assad et al 2023</t>
  </si>
  <si>
    <t>Greece</t>
  </si>
  <si>
    <t>Patrinos 2022</t>
  </si>
  <si>
    <t>Patrinos, H.A. 2022. 'Returns to Education in Greece: Evidence from the 1977 Labor Market Survey using the Greek Civil War as an Instrument. Economics Bulletin 0 (0): 288-293</t>
  </si>
  <si>
    <t>Uusitalo (1999)</t>
  </si>
  <si>
    <t>Dearden (1998)</t>
  </si>
  <si>
    <t>India</t>
  </si>
  <si>
    <t>Khanna, G., 2023. Large-scale education reform in general equilibrium: Regression discontinuity evidence from india. Journal of Political Economy, 131(2), pp.549-591.</t>
  </si>
  <si>
    <t>Khanna 2023</t>
  </si>
  <si>
    <t>Honduras</t>
  </si>
  <si>
    <t>Bedi, A.S. and Gaston, N., 1999. Using variation in schooling availability to estimate educational returns for Honduras. Economics of Education Review, 18(1), pp.107-116.</t>
  </si>
  <si>
    <t>Bedi and Gaston 1999</t>
  </si>
  <si>
    <t>Melianova et al 2020</t>
  </si>
  <si>
    <t>Dickson 2013</t>
  </si>
  <si>
    <t>Dickson, Matt. 2013. “The Causal Effect of Education on Wages Revisited.” Oxford Bulletin
of Economics and Statistics 75 (4): 477-498.</t>
  </si>
  <si>
    <t>1986</t>
  </si>
  <si>
    <t>Fang et al. WP 2012</t>
  </si>
  <si>
    <t xml:space="preserve"> Fang, Hai, Karen N. Eggleston, John A. Rizzo, Scott Rozelle, and Richard J. Zeckhauser.
2012. “The Returns to Education in China: Evidence from the 1986 Compulsory
Education Law.” NBER Working Paper 18189.</t>
  </si>
  <si>
    <t>1966-1967</t>
  </si>
  <si>
    <t>Pischke 2007</t>
  </si>
  <si>
    <t>Pischke, Jörn-Steffen. 2007. “The Impact of Length of the School Year on Student
Performance and Earnings: Evidence from the German Short School Years.” The
Economic Journal 117 (523): 1216-1242.</t>
  </si>
  <si>
    <t>Fischer, Martin, Martin Karlsson, Therese Nilsson, and Nina Schwarz. 2020. “The Longterm
Effects of Long Terms – Compulsory Schooling Reforms in Sweden.” Journal of
European Economic Association 18 (6): 2776-2823.</t>
  </si>
  <si>
    <t>Fischer et al. 2020</t>
  </si>
  <si>
    <t>1939-1953</t>
  </si>
  <si>
    <t>Fischer, Martin, Gawain Heckley, Martin Karlsson, and Therese Nilsson. 2022. “Revisiting
Sweden’s comprehensive school reform: Effects on education and earnings.” Journal of
Applied Econometrics 37: 811-819.</t>
  </si>
  <si>
    <t>Fischer et al. 2022</t>
  </si>
  <si>
    <t>1948-1953</t>
  </si>
  <si>
    <t>Brunello, Giorgio, Margherita Fort, and Guglielmo Weber. 2009. “Changes in Compulsory
Schooling, Education and the Distribution of Wages in Europe.” The Economic Journal
119 (536): 516-539.</t>
  </si>
  <si>
    <t>Brunello et al. 2009</t>
  </si>
  <si>
    <t>1949-1983</t>
  </si>
  <si>
    <t>1949-1970</t>
  </si>
  <si>
    <t>Kamhöfer &amp; Schmitz 2016</t>
  </si>
  <si>
    <t>Kamhöfer, Daniel A., and Hendrik Schmitz. 2016. “Reanalyzing Zero Returns to Education
in Germany.” Journal of Applied Econometrics 31: 865-872.</t>
  </si>
  <si>
    <t>Poland</t>
  </si>
  <si>
    <t>1999</t>
  </si>
  <si>
    <t>Liwinski 2020</t>
  </si>
  <si>
    <t>Liwinski, Jacek. 2020. “The Impact of Compulsory Schooling on Hourly Wage: Evidence
From the 1999 Education Reform in Poland”. Evaluation Review 44 (5-6): 437-470.</t>
  </si>
  <si>
    <t>1900-2000</t>
  </si>
  <si>
    <t>Albarrán, Pedro, Marisa Hidalgo-Hidalgo, and Iñigo Iturbe-Ormaetxe. 2020. “Education and
adult health: Is there a causal effect.” Social Science and Medicine 249 (112830): 1-9.</t>
  </si>
  <si>
    <t>Albarrán et al. 2020</t>
  </si>
  <si>
    <t>1960-1975</t>
  </si>
  <si>
    <t>1947</t>
  </si>
  <si>
    <t>Chib &amp; Jacobi 2016</t>
  </si>
  <si>
    <t>Chib, Siddhartha, and Liana Jacobi. 2016. “Bayesian Fuzzy Regression Discontinuity
Analysis and Returns to Compulsory Schooling.” Journal of Applied Econometrics 31: 1026-
1047.</t>
  </si>
  <si>
    <t>1960</t>
  </si>
  <si>
    <t>Bhuller et al. 2017</t>
  </si>
  <si>
    <t>Bhuller, Manudeep, Magne Mogstad, and Kjell G. Salvanes. 2017. “Life-Cycle Earnings,
Education Premiums, and Internal Rates of Return.” Journal of Labor Economics 35 (4):
993-1030.</t>
  </si>
  <si>
    <t>1914-1964</t>
  </si>
  <si>
    <t>Acemoglu &amp; Angrist 2000</t>
  </si>
  <si>
    <t>Acemoglu, Daron, and Joshu Angrist. 2000. “How Large Are Human-Capital Externalities?
Evidence from Compulsory Schooling Laws.” NBER Macroeconomics Annual 15: 9-59.</t>
  </si>
  <si>
    <t>Clay et al. 2012</t>
  </si>
  <si>
    <t>Clay, Karen, Jeff Lingwall, and Melvin Stephens Jr. 2012. “Do Schooling Laws Matter?
Evidence from the Introduction of Compulsory Attendance Laws in the United States.”
NBER Working Paper 18477.</t>
  </si>
  <si>
    <t>1880-1930</t>
  </si>
  <si>
    <t>Li 2023</t>
  </si>
  <si>
    <t>Li, Sophie. 2023. “Returns to Education for Women in the Mid-Twentieth Century:
Evidence from Compulsory Schooling Laws.” Working Paper, Boston University.</t>
  </si>
  <si>
    <t>Kuwait</t>
  </si>
  <si>
    <t>Bilo et al. 2023</t>
  </si>
  <si>
    <t xml:space="preserve">Bilo, S., Ajwad, M.I., AlAnsari, E. et al. Estimating Long-Term Impacts of Wartime Schooling Disruptions on Private Returns to Schooling in Kuwait. J Labor Res 45, 111–152 (2024). https://doi.org/10.1007/s12122-023-09351-8
Bilo, S., Ajwad, M.I., AlAnsari, E. et al. Estimating Long-Term Impacts of Wartime Schooling Disruptions on Private Returns to Schooling in Kuwait. J Labor Res 45, 111–152 (2024). https://doi.org/10.1007/s12122-023-09351-8
</t>
  </si>
  <si>
    <t>Staiger and Stock 1997</t>
  </si>
  <si>
    <t>STAIGER, DOUGLAS, AND JAMES H. STOCK Ž . 1997 : ‘‘Instrumental Variables Regression with Weak
Instruments,’’ Econometrica, 65, 557_x0001_586</t>
  </si>
  <si>
    <t>KANE, THOMAS J., AND CECILIA E. ROUSE Ž . 1993 : ‘‘Labor Market Returns to Two- and Four-Year
Colleges: Is a Credit a Credit and Do Degrees Matter?’’ NBER Working Paper _x0001_4268.</t>
  </si>
  <si>
    <t>Card 1995</t>
  </si>
  <si>
    <t>CARD, DAVID Ž . 1995 : ‘‘Using Geographic Variation in College Proximity to Estimate the Return to
Schooling,’’ in Aspects of Labour Market Beha	iour: Essays in Honour of John Vanderkamp, ed. by
Louis N. Christofides, E. Kenneth Grant, and Robert Swidinsky. Toronto: University of Toronto
Press, 201_x0001_222.</t>
  </si>
  <si>
    <t>CONNEELY, KAREN, AND ROOPE UUSITALO Ž . 1997 : ‘‘Estimating Heterogeneous Treatment Effects in
the Becker Schooling Model,’’ Unpublished Discussion Paper, Princeton University Industrial
Relations Section</t>
  </si>
  <si>
    <t>Philippines</t>
  </si>
  <si>
    <t>Maluccio 1997</t>
  </si>
  <si>
    <t>LEMIEUX, THOMAS, AND DAVID CARD Ž . 1998 : ‘‘Education, Earnings, and the ‘Canadian G.I. Bill’,’’ National Bureau of Economic Research Working Paper _x0001_6718</t>
  </si>
  <si>
    <t>MALUCCIO, JOHN Ž . 1997 : ‘‘Endogeneity of Schooling in the Wage Function,’’ Unpublished Manuscript, Yale University Department of Economics.</t>
  </si>
  <si>
    <t>Butcher and Case 1994</t>
  </si>
  <si>
    <t>Butcher, K. and Case, A. (1994), ‘The Effect of Sibling Composition on Women’s Education and Earnings’, Quarterly Journal of Economics, 109, pp.531-563.</t>
  </si>
  <si>
    <t>Uusilato, R. (1999), ‘Returns to Education in Finland’, Labour Economics, 6(4), pp.569-580.</t>
  </si>
  <si>
    <t>Meghir, C. and Palme, M. (1999), ‘Assessing the Effect of Schooling on Earnings Using a Social Experiment’, IFS Working Paper No. W99/10.</t>
  </si>
  <si>
    <t>Denny, K. and Harmon, C. (2000b), ‘Educational Policy Reform and the Return to Schooling from Instrumental Variables’, IFS Working Paper No. W00/06.</t>
  </si>
  <si>
    <t>Dearden, L. (1998), ‘Ability, Families, Education and Earnings in Britain’, Institute for Fiscal Studies Working Paper No. W98/14.</t>
  </si>
  <si>
    <t>Harmon, C. and Walker, I. (1999), ‘The Marginal and Average Return to Schooling in the UK’, European Economic Review, 43(4-6), pp.879-887.</t>
  </si>
  <si>
    <t>Harmon, C. and Walker, I. (2000), ‘Returns to the Quantity and Quality of Education: Evidence for Men in England and Wales’, Economica, 67: 19-35.</t>
  </si>
  <si>
    <t>Hoogerheide, L., Block, J.H., and Roy T (2012), “Family background variables as instruments for education in income regressions: A Bayesian analysis”, Economics of Education Review, 31, 515– 523</t>
  </si>
  <si>
    <t>Ashenfelter, O. and Rouse, C. (1998) “Income Schooling and Ability: Evidence from a New Sample of Identical Twins”, Quarterly Journal of Economics, 113(2), pp. 253–284..</t>
  </si>
  <si>
    <r>
      <t>Sakellariou, C. 2006. Education policy reform, local average treatment effect and returns to schooling from instrumental variables in the Philippines.</t>
    </r>
    <r>
      <rPr>
        <i/>
        <sz val="11"/>
        <rFont val="Calibri"/>
        <family val="2"/>
        <scheme val="minor"/>
      </rPr>
      <t>Applied Economics</t>
    </r>
    <r>
      <rPr>
        <sz val="11"/>
        <rFont val="Calibri"/>
        <family val="2"/>
        <scheme val="minor"/>
      </rPr>
      <t>, </t>
    </r>
    <r>
      <rPr>
        <i/>
        <sz val="11"/>
        <rFont val="Calibri"/>
        <family val="2"/>
        <scheme val="minor"/>
      </rPr>
      <t>38</t>
    </r>
    <r>
      <rPr>
        <sz val="11"/>
        <rFont val="Calibri"/>
        <family val="2"/>
        <scheme val="minor"/>
      </rPr>
      <t>(4), 473-481.</t>
    </r>
  </si>
  <si>
    <r>
      <t xml:space="preserve">Angrist, J.D. and A.B. Krueger. 1991. Does Compulsory School Attendance Affect Schooling and Earnings? </t>
    </r>
    <r>
      <rPr>
        <i/>
        <sz val="11"/>
        <rFont val="Calibri"/>
        <family val="2"/>
        <scheme val="minor"/>
      </rPr>
      <t>Quarterly Journal of Economics</t>
    </r>
    <r>
      <rPr>
        <sz val="11"/>
        <rFont val="Calibri"/>
        <family val="2"/>
        <scheme val="minor"/>
      </rPr>
      <t xml:space="preserve"> 106(4): 979-1014.</t>
    </r>
  </si>
  <si>
    <t xml:space="preserve">Fang, Hai, Karen N. Eggleston, John A. Rizzo, Scott Rozelle, and Richard J. Zeckhauser. 2012. "The Returns to Education in China: Evidence from the 1986 Compulsory Education Law." NBER Working Paper 18189. </t>
  </si>
  <si>
    <t>Ashenfelter and Rouse 1998</t>
  </si>
  <si>
    <t>Fang et al.  2012</t>
  </si>
  <si>
    <t>Kane and Rouse 1993</t>
  </si>
  <si>
    <t>Hoogerheide et al 2012</t>
  </si>
  <si>
    <t>Lemieux and Card 1998</t>
  </si>
  <si>
    <t>Conneely and Uusitalo 1997</t>
  </si>
  <si>
    <t>Melianova et al 2021</t>
  </si>
  <si>
    <t>Diff</t>
  </si>
  <si>
    <t>Hu et al 2025</t>
  </si>
  <si>
    <t>Hu, X., Wan, G. and Zuo, C., 2025. Education development and income inequality: evidence from China. The Journal of Economic Inequality, pp.1-22.</t>
  </si>
  <si>
    <t>Krashinsky and Decicca 2025</t>
  </si>
  <si>
    <t>Krashinsky, H. and DeCicca, P., 2025. Causal Returns to Education and Compulsory Schooling in the United States: The Importance of Opportunity Costs. ILR Review, p.00197939251328975.</t>
  </si>
  <si>
    <t>Widding-Havneraas et al 2025</t>
  </si>
  <si>
    <t>Bingley, T., 2025. Democratization, Institutions, and the Private Financial Returns to Socialist Schooling in Central and Eastern Europe 1938–2017. Comparative Economic Studies, pp.1-33.</t>
  </si>
  <si>
    <t>Uganda</t>
  </si>
  <si>
    <t>Sakaue et al 2024</t>
  </si>
  <si>
    <t>Sakaue, K., Wokadala, J. and Ogawa, K., 2024. Updates on private returns to education in Uganda: evidence from universal primary education policy. Education Economics, 32(5), pp.632-648.</t>
  </si>
  <si>
    <t>Cholezas and Kanellopoulos 2024</t>
  </si>
  <si>
    <t>Cholezas, I. and Kanellopoulos, N.C., 2024. Returns to education in Greece: adjusting to large wage cuts. Education Economics, 32(5), pp.599-612.</t>
  </si>
  <si>
    <t>Brazil</t>
  </si>
  <si>
    <t>Franca et al 2025</t>
  </si>
  <si>
    <t>Franca, M.P., Machado, D.C. and Corseuil, C.H., 2025. Determinants of high returns and low rates of high school completion in Brazil. International Journal of Educational Development, 114, p.103255.</t>
  </si>
  <si>
    <t>Afghanistan</t>
  </si>
  <si>
    <t>Najam et al 2024</t>
  </si>
  <si>
    <t>Najam, R., Patrinos, H.A. and Kattan, R.B., 2024. The Mis-Education of Women in Afghanistan. The World Bank Group Policy Research Working Paper.</t>
  </si>
  <si>
    <t>Bangladesh</t>
  </si>
  <si>
    <t>Mamun et al 2021</t>
  </si>
  <si>
    <t>Mamun, S.A.K., Taylor, B.R., Nghiem, S., Rahman, M.M. and Khanam, R., 2021. The private returns to education in rural Bangladesh. International Journal of Educational Development, 84, p.102424.</t>
  </si>
  <si>
    <t>Nosier et al 2022</t>
  </si>
  <si>
    <t>Nosier, S., El-Karamani, A. and Salah, R., 2022. Microeconomic analysis of private returns to education in Egypt: an instrumental variable quantile regression approach. Middle East Development Journal, 14(1), pp.95-117.</t>
  </si>
  <si>
    <t>Angrist and Newey 1991</t>
  </si>
  <si>
    <t>Angrist, J.D. and Newey, W.K., 1991. Over-identification tests in earnings functions with fixed effects. Journal of Business &amp; Economic Statistics, 9(3), pp.317-323.</t>
  </si>
  <si>
    <t>Blanchflower and Elias 1999</t>
  </si>
  <si>
    <t>Blanchflower, D. and Elias, P., 1999. Ability, schooling and earnings: Are twins different?. Unpublished manuscript, Warwick University.</t>
  </si>
  <si>
    <t>Blackburn and Neumark 1993</t>
  </si>
  <si>
    <t>Blackburn, M.L. and Neumark, D., 1993. Omitted-ability bias and the increase in the return to schooling. Journal of labor economics, 11(3), pp.521-544.</t>
  </si>
  <si>
    <t>Blackburn and Neumark 1995</t>
  </si>
  <si>
    <t>Blackburn, M.L. and Neumark, D., 1993. Are OLS estimates of the return to schooling biased downward? Another look.</t>
  </si>
  <si>
    <t>Hansen and Wahlberg 2005</t>
  </si>
  <si>
    <t>Hansen, J. and Wahlberg, R., 2005. Endogenous schooling and the distribution of the gender wage gap. Empirical economics, 30, pp.1-22.</t>
  </si>
  <si>
    <t>Miller et al 1995</t>
  </si>
  <si>
    <t>Miller, P., Mulvey, C. and Martin, N., 1995. What do twins studies reveal about the economic returns to education? A comparison of Australian and US findings. The American Economic Review, 85(3), pp.586-599.</t>
  </si>
  <si>
    <t>Plug 2001</t>
  </si>
  <si>
    <t>Plug, E.J., 2001. Season of birth, schooling and earnings. Journal of Economic Psychology, 22(5), pp.641-660.</t>
  </si>
  <si>
    <t>Rouse 1999</t>
  </si>
  <si>
    <t>Rouse, C.E., 1999. Further estimates of the economic return to schooling from a new sample of twins. Economics of Education Review, 18(2), pp.149-157.</t>
  </si>
  <si>
    <t>Angrist and Krueger 1992</t>
  </si>
  <si>
    <t>Spain</t>
  </si>
  <si>
    <t>Pons and Gonzalo 2001</t>
  </si>
  <si>
    <t>Angrist, J. and Krueger, A. B. 1992. Estimating the Payoff to Schooling Using the Vietnam-Era Draft Lottery. NBER Working Paper no. 4067.</t>
  </si>
  <si>
    <t>Pons, E. and Gonzalo, M.T., 2002. Returns to schooling in Spain: How reliable are instrumental variable estimates?. Labour, 16(4), pp.747-770.</t>
  </si>
  <si>
    <t>Mongolia</t>
  </si>
  <si>
    <t>Pastore, F., 2009. School-to-work transitions in Mongolia. The European Journal of Comparative Economics, 6(2), p.245.</t>
  </si>
  <si>
    <t>Pastore 2009</t>
  </si>
  <si>
    <t>Ozturk and Tumen 2018</t>
  </si>
  <si>
    <t>Indonesia</t>
  </si>
  <si>
    <t>Purnastuti, L. and Salim, R., 2015. Externalities and the social return to education in Indonesia. Australian Journal of Labour Economics, 18(1), pp.53-74.</t>
  </si>
  <si>
    <t>Purnastuti and Salim 2015</t>
  </si>
  <si>
    <t>Ozturk, Ahmet; Tumen, Semih. 2018. Education and Labor Market Consequences of Student Protests in Late 1970s and the Subsequent Military Coup in Turkey, IZA Discussion Papers, No. 11733, Institute of Labor Economics (IZA), Bonn</t>
  </si>
  <si>
    <t>Sri Lanka</t>
  </si>
  <si>
    <t>Bandara, N., Appleton, S. and Owens, T., 2018. Rates of return to education in Sri Lanka (No. 18/08). CREDIT Research Paper.</t>
  </si>
  <si>
    <t>Bandara et al 2018</t>
  </si>
  <si>
    <t>Ashenfelter, O., &amp; Krueger, A. (1994). Estimates of the Economic Return to Schooling from a New Sample of Twins. The American Economic Review, 84(5), 1157–1173. http://www.jstor.org/stable/2117766</t>
  </si>
  <si>
    <t>Barrow, Lisa, and Cecilia Elena Rouse. 2005. "Do Returns to Schooling Differ by Race and Ethnicity?" American Economic Review 95 (2): 83–87.</t>
  </si>
  <si>
    <t>Bonjour, D., Cherkas, L.F., Haskel, J.E., Hawkes, D.D. and Spector, T.D., 2003. Returns to education: Evidence from UK twins. American Economic Review, 93(5), pp.1799-1812.</t>
  </si>
  <si>
    <t>Brunello, G., 2002. Absolute risk aversion and the returns to education. Economics of Education Review, 21(6), pp.635-640.</t>
  </si>
  <si>
    <t>Carneiro, P., Heckman, J.J. and Vytlacil, E.J., 2011. Estimating marginal returns to education. American Economic Review, 101(6), pp.2754-2781.</t>
  </si>
  <si>
    <t>Cheidvasser, S. and Benítez‐Silva, H., 2007. The educated Russian's curse: returns to education in the Russian Federation during the 1990s. Labour, 21(1), pp.1-41.</t>
  </si>
  <si>
    <t>Guifu, C.H.E.N. and Hamori, S., 2009. Economic returns to schooling in urban China: OLS and the instrumental variables approach. China Economic Review, 20(2), pp.143-152.</t>
  </si>
  <si>
    <t>Dearden, Lorraine. 1999. Qualifications and earnings in Britain: how reliable are conventional OLS estimates of the returns to education? IFS Working Papers W99/07, Institute for Fiscal Studies.</t>
  </si>
  <si>
    <t>Deschenes, O., 2007. Estimating the effects of family background on the return to schooling. Journal of Business &amp; Economic Statistics, 25(3), pp.265-277.</t>
  </si>
  <si>
    <t>Devereux, P.J. and Fan, W., 2011. Earnings returns to the British education expansion. Economics of Education Review, 30(6), pp.1153-1166.</t>
  </si>
  <si>
    <t>Dickson, M. and Smith, S., 2011. What determines the return to education: an extra year or a hurdle cleared?. Economics of education review, 30(6), pp.1167-1176.</t>
  </si>
  <si>
    <t>Girma, S. and Kedir, A., 2005. Heterogeneity in returns to schooling: Econometric evidence from Ethiopia. The Journal of Development Studies, 41(8), pp.1405-1416.</t>
  </si>
  <si>
    <t>Gong, B., 2019. Like father like son? Revisiting the role of parental education in estimating returns to education in China. Review of Development Economics, 23(1), pp.275-292.</t>
  </si>
  <si>
    <t>Huang, B., Tani, M., Wei, Y. and Zhu, Y., 2022. Returns to education in China: Evidence from the great higher education expansion. China Economic Review, 74, p.101804.</t>
  </si>
  <si>
    <t>Ichino, A. and Winter-Ebmer, R., 1999. Lower and upper bounds of returns to schooling: An exercise in IV estimation with different instruments. European Economic Review, 43(4-6), pp.889-901.</t>
  </si>
  <si>
    <t>Kane, T.J., Rouse, C.E. and Staiger, D.O., 1999. Estimating returns to schooling when schooling is misreported.</t>
  </si>
  <si>
    <t>Lall, A. and Sakellariou, C., 2010. Evolution of education premiums in Cambodia: 1997–2007. Asian Economic Journal, 24(4), pp.333-354.</t>
  </si>
  <si>
    <t>Lemke, R.J. and Rischall, I.C., 2003. Skill, parental income, and IV estimation of the returns to schooling. Applied Economics Letters, 10(5), pp.281-286.</t>
  </si>
  <si>
    <t>Li, H., Liu, P.W. and Zhang, J., 2012. Estimating returns to education using twins in urban China. Journal of Development Economics, 97(2), pp.494-504.</t>
  </si>
  <si>
    <t>Li, H. and Luo, Y., 2004. Reporting errors, ability heterogeneity, and returns to schooling in China. Pacific Economic Review, 9(3), pp.191-207.</t>
  </si>
  <si>
    <t>Mazrekaj, D., De Witte, K. and Vansteenkiste, S., 2019. Labour market consequences of a high school diploma. Applied Economics, 51(21), pp.2313-2325.</t>
  </si>
  <si>
    <t>Miller, P., Mulvey, C. and Martin, N., 1997. Family characteristics and the returns to schooling: Evidence on gender differences from a sample of Australian twins. Economica, 64(253), pp.119-136.</t>
  </si>
  <si>
    <t>Miller, P., Mulvey, C. and Martin, N., 2006. The return to schooling: Estimates from a sample of young Australian twins. Labour Economics, 13(5), pp.571-587.</t>
  </si>
  <si>
    <t>Mishra, V. and Smyth, R., 2013. Economic returns to schooling for China's Korean minority. Journal of Asian Economics, 24, pp.89-102.</t>
  </si>
  <si>
    <t>Sakellariou, C. and Fang, Z., 2016. Returns to schooling for urban and migrant workers in China: a detailed investigation. Applied Economics, 48(8), pp.684-700.</t>
  </si>
  <si>
    <t>Vieira, J.A., 1999. Returns to education in Portugal. Labour Economics, 6(4), pp.535-541.</t>
  </si>
  <si>
    <t>Wang, Le. 2013. How Does Education Affect the Earnings Distribution in Urban China? Oxford Bulletin of Economics and Statistics, 75(3), 435-454.</t>
  </si>
  <si>
    <t>Winters, J.V., 2015. Estimating the returns to schooling using cohort-level maternal education as an instrument. Economics Letters, 126, pp.25-27.</t>
  </si>
  <si>
    <t>Zhang, J., Liu, P.W. and Yung, L., 2007. The Cultural Revolution and returns to schooling in China: Estimates based on twins. Journal of Development Economics, 84(2), pp.631-639.</t>
  </si>
  <si>
    <t>Belgium</t>
  </si>
  <si>
    <t>Cambodia</t>
  </si>
  <si>
    <t>Czech</t>
  </si>
  <si>
    <t>Ethiopia</t>
  </si>
  <si>
    <t>Hungary</t>
  </si>
  <si>
    <t>Portugal</t>
  </si>
  <si>
    <t>Trostel et al 2002</t>
  </si>
  <si>
    <t>Gong 2019</t>
  </si>
  <si>
    <t>Wang 2013</t>
  </si>
  <si>
    <t>Cheidvasser and Benitez-Silva 2007</t>
  </si>
  <si>
    <t>Ashenfelter and Krueger 1994</t>
  </si>
  <si>
    <t>Barrow and Rouse 2005</t>
  </si>
  <si>
    <t>Behrman and Rosenzweig 1999</t>
  </si>
  <si>
    <t>Behrman, J.R. and Rosenzweig, M.R. 1999. Ability” biases in schooling returns and twins: a test and new estimates. Economics of Education Review, 18(2), 159-167.</t>
  </si>
  <si>
    <t>Bonjour et al 2003</t>
  </si>
  <si>
    <t>Brunello 2002</t>
  </si>
  <si>
    <t>Carneiro et al 2011</t>
  </si>
  <si>
    <t>Guifu and Hamori 2009</t>
  </si>
  <si>
    <t>Dearden 1999</t>
  </si>
  <si>
    <t>Deschenes 2007</t>
  </si>
  <si>
    <t>Devereux and Fan 2011</t>
  </si>
  <si>
    <t>Dickson and Smith 2011</t>
  </si>
  <si>
    <t>Girma and Kedir 2005</t>
  </si>
  <si>
    <t>Huang et al 2011</t>
  </si>
  <si>
    <t>Ichino and Winter-Ebmer 1999</t>
  </si>
  <si>
    <t>Kane et al 1999</t>
  </si>
  <si>
    <t>Khalid et al 2018</t>
  </si>
  <si>
    <t>Khalid, N., Ismail, R., Wye, C.K., Alma’amun, S.U.H.A.I.L.I. and Nur, H., 2018. Addressing endogeneity problem in estimating economic returns to schooling in Malaysia. International Journal of Economics and Management, 12, pp.537-549.</t>
  </si>
  <si>
    <t>Lall and Sakellariou 2010</t>
  </si>
  <si>
    <t>Lemke and Rischall 2003</t>
  </si>
  <si>
    <t>Li et al 2012</t>
  </si>
  <si>
    <t>Li and Luo 2004</t>
  </si>
  <si>
    <t>Mazrekaj et al 2019</t>
  </si>
  <si>
    <t>Miller et al 1997</t>
  </si>
  <si>
    <t>Miller et al 2006</t>
  </si>
  <si>
    <t>Mishra and Smyth 2013</t>
  </si>
  <si>
    <t>Sakellariou and Fang 2016</t>
  </si>
  <si>
    <t>Vieira 1999</t>
  </si>
  <si>
    <t>Winters 2015</t>
  </si>
  <si>
    <t>Zhang et al 2007</t>
  </si>
  <si>
    <r>
      <t>Trostel, P., Walker, I. and Woolley, P., 2002. Estimates of the economic return to schooling for 28 countries. </t>
    </r>
    <r>
      <rPr>
        <i/>
        <sz val="11"/>
        <color rgb="FF222222"/>
        <rFont val="Calibri"/>
        <family val="2"/>
        <scheme val="minor"/>
      </rPr>
      <t>Labour economics</t>
    </r>
    <r>
      <rPr>
        <sz val="11"/>
        <color rgb="FF222222"/>
        <rFont val="Calibri"/>
        <family val="2"/>
        <scheme val="minor"/>
      </rPr>
      <t>, </t>
    </r>
    <r>
      <rPr>
        <i/>
        <sz val="11"/>
        <color rgb="FF222222"/>
        <rFont val="Calibri"/>
        <family val="2"/>
        <scheme val="minor"/>
      </rPr>
      <t>9</t>
    </r>
    <r>
      <rPr>
        <sz val="11"/>
        <color rgb="FF222222"/>
        <rFont val="Calibri"/>
        <family val="2"/>
        <scheme val="minor"/>
      </rPr>
      <t>(1), pp.1-16.</t>
    </r>
  </si>
  <si>
    <t>EU</t>
  </si>
  <si>
    <t>Gao and Li 2025</t>
  </si>
  <si>
    <t>Gao, X., Li, M. The urban–rural difference in returns to education in China from the perspective of household registration conversion. Asia Pacific Educ. Rev. (2025). https://doi.org/10.1007/s12564-025-10058-x</t>
  </si>
  <si>
    <t>Denny  and  Harmon 2000</t>
  </si>
  <si>
    <t>Harmon  and  Walker 1999</t>
  </si>
  <si>
    <t>Meghir and Palme 1999</t>
  </si>
  <si>
    <t>Harmon  and  Walker 2000</t>
  </si>
  <si>
    <t>Yr published</t>
  </si>
  <si>
    <t>Clay et al. 2016</t>
  </si>
  <si>
    <t>Clay et al. 2021</t>
  </si>
  <si>
    <t>Feigenbaum JJ, Tan HR. The Return to Education in the Mid-Twentieth Century: Evidence from Twins. The Journal of Economic History. 2020;80(4):1101-1142. doi:10.1017/S0022050720000492</t>
  </si>
  <si>
    <t>Feigenbaum and Tan  2020</t>
  </si>
  <si>
    <t>CAUSAL RETURNS TO EDUCATION</t>
  </si>
  <si>
    <t>Harry Anthony Patrinos</t>
  </si>
  <si>
    <t>University of Arkansas</t>
  </si>
  <si>
    <t>George Psacharopoulos</t>
  </si>
  <si>
    <t>Former World Bank, London School of Economics</t>
  </si>
  <si>
    <t>Ssebulim, Bbaele and Okumu 2025</t>
  </si>
  <si>
    <t>Kurayish Ssebulime, Edward Bbaale, Ibrahim Mike Okumu et al. Evolution and Dynamics of Education Returns in Uganda, 06 June 2025, PREPRINT (Version 1) available at Research Square [https://doi.org/10.21203/rs.3.rs-6510994/v1]</t>
  </si>
  <si>
    <t>Li 2025</t>
  </si>
  <si>
    <t>Li, S., 2023. Returns to Education for Women in the Mid-Twentieth Century: Evidence from Compulsory Schooling Laws. Working Paper, Boston University.</t>
  </si>
  <si>
    <t>Cameroon</t>
  </si>
  <si>
    <t>Njifen and Smith 2024</t>
  </si>
  <si>
    <t xml:space="preserve">Njifen, I., Smith, P. Education-Job Mismatch and Heterogeneity in the Return to Schooling: Evidence from Cameroon. J Knowl Econ 15, 860–887 (2024). https://doi.org/10.1007/s13132-023-01112-3
</t>
  </si>
  <si>
    <t>Peru</t>
  </si>
  <si>
    <t>Rodriguez and Ccallo 2025</t>
  </si>
  <si>
    <t>Rodriguez, Pareja, E.F. and Ccallo Lopez, Y. 2025. Retornos de la educación en los ingresos: Un análisis cuantílico con variables instrumentales para el Perú, 2023: Returns to education on income: a quantile analysis with instrumental variables for Perú, 2023. Revista Cientifica Disciplinares, 4(1), pp.16-16.</t>
  </si>
  <si>
    <t>South Africa</t>
  </si>
  <si>
    <t>Depken et al 2019</t>
  </si>
  <si>
    <t>Depken, C., Chiseni, C. and Ita, E., 2019. Returns to education in South Africa: Evidence from the national income dynamics study. Zagreb International Review of Economics &amp; Business, 22(1), pp.1-12.</t>
  </si>
  <si>
    <t>Xiao and Asadullah</t>
  </si>
  <si>
    <t>Asadullah, M.N. and Xiao, S., 2020. The changing pattern of wage returns to education in post-reform China. Structural Change and Economic Dynamics, 53, pp.137-148.</t>
  </si>
  <si>
    <t>Iran</t>
  </si>
  <si>
    <t>Izadi 2018</t>
  </si>
  <si>
    <t>Izadi, G., 2018. Human Capital Investment and Employment in Iran: The Importance of Urban-Rural Distinctions (Doctoral dissertation, University of Westminster).</t>
  </si>
  <si>
    <t>Georgia</t>
  </si>
  <si>
    <t>Khitarishvili 2010</t>
  </si>
  <si>
    <t>Khitarishvili, Tamar (2010) : Assessing the returns to education in Georgia,
Working paper, Levy Economics Institute, No. 608, Levy Economics Institute of Bard College,
Annandale-on-Hudson, NY</t>
  </si>
  <si>
    <t>Jochmann &amp; Pohlmeier 2004</t>
  </si>
  <si>
    <t>Jochmann M., Pohlmeier W. (2004), Der Kausaleffekt von Bildungsinvestitionen: Empirische Evidenz f¨ur Deutschland, in: W. Franz, H.J. Ramser, M. Stadler, eds., Bildung, Mohr Siebeck, T¨ubingen, pp. 1 – 24. In: Pohlmeier, W. and Flossmann, A.L., 2007. Causal Returns to Education: A Survey on Empirical Evidence for Germany.</t>
  </si>
  <si>
    <t>Average</t>
  </si>
  <si>
    <t>MIC</t>
  </si>
  <si>
    <t>Yr  reform</t>
  </si>
  <si>
    <t>Nstudies</t>
  </si>
  <si>
    <t>Ncountries</t>
  </si>
  <si>
    <t>Carneiro et al 2017</t>
  </si>
  <si>
    <t>Carneiro, Pedro, Michael Lokshin, and Nithin Umapathi (2017). “Average and Marginal Returns to Upper Secondary Schooling in Indonesia”. In: Journal of Applied Econometrics 32.1, pp. 16–36.</t>
  </si>
  <si>
    <t>Mexico</t>
  </si>
  <si>
    <t>Fabregas and Navarro-Sola 2024</t>
  </si>
  <si>
    <t>Fabregas, Raissa and Laia Navarro-Sola (2024). “Broadcasting Education at Scale: Long-Term Labor Market Impacts of Television-Based Schools”. Working paper.</t>
  </si>
  <si>
    <t>Portugal, Pedro, Hugo Reis, Paulo Guimarães, and Ana Rute Cardoso (2025). “What Lies behind the Returns to Schooling: The Role of Labor Market Sorting and Worker Heterogeneity”. In: The Review of Economics and Statistics.</t>
  </si>
  <si>
    <t>Portugal et al  2025</t>
  </si>
  <si>
    <t>Kyui 2016</t>
  </si>
  <si>
    <t>Kyui, Natalia (2016). “Expansion of higher education, employment and wages: Evidence from the Russian Transition”. In: Labour Economics 39.1, pp. 68–87</t>
  </si>
  <si>
    <t>Spohr 2003</t>
  </si>
  <si>
    <t>Spohr, Chris A. (2003). “Formal schooling and workforce participation in a rapidly developing economy: evidence from compulsory junior high school in Taiwan”. In: Journal of Development Economics 70.1, pp. 291–327.</t>
  </si>
  <si>
    <t>Tanzania</t>
  </si>
  <si>
    <t>Delesalle 2021</t>
  </si>
  <si>
    <t>Delesalle, Esther (2021). “The effect of the Universal Primary Education program on consumption and on the employment sector: Evidence from Tanzania”. In: World Development 142.1, pp. 1053–1070.</t>
  </si>
  <si>
    <t>Torun 2018</t>
  </si>
  <si>
    <t>Torun, Huzeyfe (2018). “Compulsory Schooling and Early Labor Market Outcomes in a Middle-Income Country”. In: Journal of Labor Research 39.1, 277–305.</t>
  </si>
  <si>
    <t>Zimmerman 2014</t>
  </si>
  <si>
    <t>Zimmerman, Seth D. (2014). “The Returns to College Admission for Academically Marginal Students”. Journal of Labor Economics 32.4, pp. 711–754.</t>
  </si>
  <si>
    <t>Vu and Vu-Thanh 2022</t>
  </si>
  <si>
    <t>Vu, Khoa and Tu-Anh Vu-Thanh (2022). “Higher Education Expansion, Labor Market, and Firm Productivity in Vietnam”. Working Paper.</t>
  </si>
  <si>
    <t>Original</t>
  </si>
  <si>
    <t>Final</t>
  </si>
  <si>
    <t>Final data collection</t>
  </si>
  <si>
    <r>
      <t>Asadullah, M.N. and Xiao, S., 2020. The changing pattern of wage returns to education in post-reform China. </t>
    </r>
    <r>
      <rPr>
        <i/>
        <sz val="11"/>
        <color rgb="FF222222"/>
        <rFont val="Calibri"/>
        <family val="2"/>
        <scheme val="minor"/>
      </rPr>
      <t>Structural Change and Economic Dynamics</t>
    </r>
    <r>
      <rPr>
        <sz val="11"/>
        <color rgb="FF222222"/>
        <rFont val="Calibri"/>
        <family val="2"/>
        <scheme val="minor"/>
      </rPr>
      <t>, </t>
    </r>
    <r>
      <rPr>
        <i/>
        <sz val="11"/>
        <color rgb="FF222222"/>
        <rFont val="Calibri"/>
        <family val="2"/>
        <scheme val="minor"/>
      </rPr>
      <t>53</t>
    </r>
    <r>
      <rPr>
        <sz val="11"/>
        <color rgb="FF222222"/>
        <rFont val="Calibri"/>
        <family val="2"/>
        <scheme val="minor"/>
      </rPr>
      <t>, pp.137-148.</t>
    </r>
  </si>
  <si>
    <r>
      <t>Clay, K., Lingwall, J. and Stephens Jr, M., 2021. Laws, educational outcomes, and returns to schooling evidence from the first wave of US state compulsory attendance laws. </t>
    </r>
    <r>
      <rPr>
        <i/>
        <sz val="11"/>
        <color rgb="FF222222"/>
        <rFont val="Calibri"/>
        <family val="2"/>
        <scheme val="minor"/>
      </rPr>
      <t>Labour Economics</t>
    </r>
    <r>
      <rPr>
        <sz val="11"/>
        <color rgb="FF222222"/>
        <rFont val="Calibri"/>
        <family val="2"/>
        <scheme val="minor"/>
      </rPr>
      <t>, </t>
    </r>
    <r>
      <rPr>
        <i/>
        <sz val="11"/>
        <color rgb="FF222222"/>
        <rFont val="Calibri"/>
        <family val="2"/>
        <scheme val="minor"/>
      </rPr>
      <t>68</t>
    </r>
    <r>
      <rPr>
        <sz val="11"/>
        <color rgb="FF222222"/>
        <rFont val="Calibri"/>
        <family val="2"/>
        <scheme val="minor"/>
      </rPr>
      <t>, p.101935.</t>
    </r>
  </si>
  <si>
    <r>
      <t>Clay, K., Lingwall, J., &amp; Stephens, M. (2016). </t>
    </r>
    <r>
      <rPr>
        <i/>
        <sz val="11"/>
        <color rgb="FF222222"/>
        <rFont val="Calibri"/>
        <family val="2"/>
        <scheme val="minor"/>
      </rPr>
      <t>Laws, educational outcomes, and returns to schooling: Evidence from the Full Count 1940 Census</t>
    </r>
    <r>
      <rPr>
        <sz val="11"/>
        <color rgb="FF222222"/>
        <rFont val="Calibri"/>
        <family val="2"/>
        <scheme val="minor"/>
      </rPr>
      <t> (No. w22855). National Bureau of Economic Research.</t>
    </r>
  </si>
  <si>
    <t>Citation:</t>
  </si>
  <si>
    <t>Reference</t>
  </si>
  <si>
    <t>OLS estimate of returns to schooling (%)</t>
  </si>
  <si>
    <t>IV estimate of returns to schooling (%)</t>
  </si>
  <si>
    <t>Difference between IV and OLS estimates</t>
  </si>
  <si>
    <t>Year reform was enacted</t>
  </si>
  <si>
    <t>High income country: HIC=1</t>
  </si>
  <si>
    <t>1=High income</t>
  </si>
  <si>
    <t>2=Upper middle income</t>
  </si>
  <si>
    <t>3=Lower middle income</t>
  </si>
  <si>
    <t>4=Low income</t>
  </si>
  <si>
    <t>(Source: World Bank)</t>
  </si>
  <si>
    <t>Short source</t>
  </si>
  <si>
    <t>Year paper was published</t>
  </si>
  <si>
    <t>Full reference</t>
  </si>
  <si>
    <t>patrinos@uark.edu</t>
  </si>
  <si>
    <t>Patrinos, Harry Anthony, and George Psacharopoulos. (2026). International Journal of Educational Development</t>
  </si>
  <si>
    <t>International Journal of Educational Development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</si>
</sst>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4" x14ac:knownFonts="1">
    <font>
      <sz val="11"/>
      <color theme="1"/>
      <name val="Calibri"/>
      <family val="2"/>
      <scheme val="minor"/>
    </font>
    <font>
      <sz val="11"/>
      <name val="Cambria"/>
      <family val="1"/>
      <scheme val="maj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1"/>
      <color theme="1"/>
      <name val="Calibri"/>
      <family val="2"/>
      <scheme val="minor"/>
    </font>
    <font>
      <i/>
      <sz val="11"/>
      <name val="Calibri"/>
      <family val="2"/>
      <scheme val="minor"/>
    </font>
    <font>
      <sz val="20"/>
      <color theme="1"/>
      <name val="Calibri"/>
      <family val="2"/>
      <scheme val="minor"/>
    </font>
    <font>
      <sz val="11"/>
      <color rgb="FF222222"/>
      <name val="Calibri"/>
      <family val="2"/>
      <scheme val="minor"/>
    </font>
    <font>
      <i/>
      <sz val="11"/>
      <color rgb="FF222222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1"/>
      <name val="Calibri"/>
      <family val="2"/>
    </font>
    <font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">
    <border>
      <left/>
      <right/>
      <top/>
      <bottom/>
      <diagonal/>
    </border>
  </borders>
  <cellStyleXfs count="4">
    <xf numFmtId="0" fontId="0" fillId="0" borderId="0"/>
    <xf numFmtId="0" fontId="12" fillId="0" borderId="0"/>
    <xf numFmtId="0" fontId="4" fillId="0" borderId="0"/>
    <xf numFmtId="0" fontId="13" fillId="0" borderId="0" applyNumberFormat="0" applyFill="0" applyBorder="0" applyAlignment="0" applyProtection="0"/>
  </cellStyleXfs>
  <cellXfs count="26">
    <xf numFmtId="0" fontId="0" fillId="0" borderId="0" xfId="0"/>
    <xf numFmtId="0" fontId="2" fillId="0" borderId="0" xfId="0" applyFont="1"/>
    <xf numFmtId="0" fontId="1" fillId="0" borderId="0" xfId="0" applyFont="1"/>
    <xf numFmtId="164" fontId="2" fillId="0" borderId="0" xfId="0" applyNumberFormat="1" applyFont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vertical="center"/>
    </xf>
    <xf numFmtId="164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164" fontId="2" fillId="2" borderId="0" xfId="0" applyNumberFormat="1" applyFont="1" applyFill="1" applyAlignment="1">
      <alignment horizontal="center" vertical="top"/>
    </xf>
    <xf numFmtId="1" fontId="2" fillId="2" borderId="0" xfId="0" applyNumberFormat="1" applyFont="1" applyFill="1" applyAlignment="1">
      <alignment horizontal="center" vertical="top"/>
    </xf>
    <xf numFmtId="0" fontId="3" fillId="0" borderId="0" xfId="0" applyFont="1"/>
    <xf numFmtId="0" fontId="3" fillId="0" borderId="0" xfId="0" applyFont="1" applyAlignment="1">
      <alignment horizontal="center"/>
    </xf>
    <xf numFmtId="0" fontId="0" fillId="0" borderId="0" xfId="0" applyAlignment="1">
      <alignment horizontal="center"/>
    </xf>
    <xf numFmtId="164" fontId="0" fillId="0" borderId="0" xfId="0" applyNumberFormat="1" applyAlignment="1">
      <alignment horizontal="center"/>
    </xf>
    <xf numFmtId="1" fontId="2" fillId="0" borderId="0" xfId="0" applyNumberFormat="1" applyFont="1" applyAlignment="1">
      <alignment horizont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left"/>
    </xf>
    <xf numFmtId="1" fontId="0" fillId="0" borderId="0" xfId="0" applyNumberFormat="1" applyAlignment="1">
      <alignment horizontal="center"/>
    </xf>
    <xf numFmtId="0" fontId="0" fillId="0" borderId="0" xfId="0" applyAlignment="1">
      <alignment horizontal="left"/>
    </xf>
    <xf numFmtId="0" fontId="7" fillId="0" borderId="0" xfId="0" applyFont="1"/>
    <xf numFmtId="0" fontId="9" fillId="0" borderId="0" xfId="0" applyFont="1" applyAlignment="1">
      <alignment horizontal="left" vertical="center"/>
    </xf>
    <xf numFmtId="0" fontId="10" fillId="0" borderId="0" xfId="0" applyFont="1" applyAlignment="1">
      <alignment horizontal="left" vertical="center"/>
    </xf>
    <xf numFmtId="15" fontId="11" fillId="0" borderId="0" xfId="0" applyNumberFormat="1" applyFont="1" applyAlignment="1">
      <alignment horizontal="left"/>
    </xf>
    <xf numFmtId="0" fontId="6" fillId="0" borderId="0" xfId="0" applyFont="1" applyAlignment="1">
      <alignment horizontal="left" vertical="center"/>
    </xf>
    <xf numFmtId="0" fontId="3" fillId="0" borderId="0" xfId="0" applyFont="1" applyAlignment="1">
      <alignment horizontal="left"/>
    </xf>
    <xf numFmtId="0" fontId="13" fillId="0" borderId="0" xfId="3"/>
  </cellXfs>
  <cellStyles count="4">
    <cellStyle name="Hyperlink" xfId="3" builtinId="8"/>
    <cellStyle name="Normal" xfId="0" builtinId="0"/>
    <cellStyle name="Normal 2" xfId="1" xr:uid="{413DB3D9-ECF3-434F-9822-9C52BCF712FA}"/>
    <cellStyle name="Normal 3" xfId="2" xr:uid="{29B75BA2-4056-466A-A1E3-2F80892B2829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eetMetadata" Target="metadata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sciencedirect.com/journal/international-journal-of-educational-development" TargetMode="External"/><Relationship Id="rId1" Type="http://schemas.openxmlformats.org/officeDocument/2006/relationships/hyperlink" Target="mailto:patrinos@uark.edu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9D0C8D-29CF-4B84-8A1E-9E86E69EF7E4}">
  <dimension ref="E5:K21"/>
  <sheetViews>
    <sheetView tabSelected="1" workbookViewId="0">
      <selection activeCell="E21" sqref="E21"/>
    </sheetView>
  </sheetViews>
  <sheetFormatPr defaultRowHeight="14.4" x14ac:dyDescent="0.3"/>
  <cols>
    <col min="6" max="6" width="19" bestFit="1" customWidth="1"/>
    <col min="10" max="10" width="4.44140625" customWidth="1"/>
  </cols>
  <sheetData>
    <row r="5" spans="5:9" ht="46.2" x14ac:dyDescent="0.3">
      <c r="F5" s="21" t="s">
        <v>325</v>
      </c>
    </row>
    <row r="8" spans="5:9" ht="25.8" x14ac:dyDescent="0.3">
      <c r="F8" s="20" t="s">
        <v>326</v>
      </c>
    </row>
    <row r="9" spans="5:9" ht="25.8" x14ac:dyDescent="0.3">
      <c r="F9" s="23" t="s">
        <v>327</v>
      </c>
      <c r="I9" s="25" t="s">
        <v>399</v>
      </c>
    </row>
    <row r="10" spans="5:9" ht="25.8" x14ac:dyDescent="0.3">
      <c r="F10" s="23"/>
    </row>
    <row r="11" spans="5:9" ht="25.8" x14ac:dyDescent="0.3">
      <c r="F11" s="20" t="s">
        <v>328</v>
      </c>
    </row>
    <row r="12" spans="5:9" ht="25.8" x14ac:dyDescent="0.3">
      <c r="F12" s="23" t="s">
        <v>329</v>
      </c>
    </row>
    <row r="16" spans="5:9" ht="18" x14ac:dyDescent="0.35">
      <c r="E16" t="s">
        <v>378</v>
      </c>
      <c r="F16" s="22">
        <v>45866</v>
      </c>
    </row>
    <row r="17" spans="5:11" ht="18" x14ac:dyDescent="0.35">
      <c r="E17" t="s">
        <v>379</v>
      </c>
      <c r="F17" s="22">
        <v>46022</v>
      </c>
      <c r="G17" t="s">
        <v>380</v>
      </c>
    </row>
    <row r="21" spans="5:11" x14ac:dyDescent="0.3">
      <c r="E21" t="s">
        <v>384</v>
      </c>
      <c r="F21" t="s">
        <v>400</v>
      </c>
      <c r="K21" s="25" t="s">
        <v>401</v>
      </c>
    </row>
  </sheetData>
  <hyperlinks>
    <hyperlink ref="I9" r:id="rId1" xr:uid="{262FD584-1DFF-4B88-A233-AE19E8DFC50A}"/>
    <hyperlink ref="K21" r:id="rId2" xr:uid="{41C26DCA-22D1-4F85-A289-6B7C35307E8D}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95"/>
  <sheetViews>
    <sheetView workbookViewId="0">
      <pane ySplit="1" topLeftCell="A2" activePane="bottomLeft" state="frozen"/>
      <selection pane="bottomLeft" activeCell="F1" sqref="F1"/>
    </sheetView>
  </sheetViews>
  <sheetFormatPr defaultRowHeight="14.4" x14ac:dyDescent="0.3"/>
  <cols>
    <col min="1" max="1" width="16.6640625" style="1" customWidth="1"/>
    <col min="2" max="3" width="8.5546875" style="4" customWidth="1"/>
    <col min="4" max="4" width="8.109375" style="4" customWidth="1"/>
    <col min="5" max="5" width="13.44140625" style="4" customWidth="1"/>
    <col min="6" max="7" width="8.109375" style="4" customWidth="1"/>
    <col min="8" max="8" width="26" style="1" customWidth="1"/>
    <col min="9" max="9" width="13.6640625" style="4" customWidth="1"/>
    <col min="10" max="11" width="9.109375" style="1"/>
    <col min="12" max="15" width="9.109375" style="2"/>
  </cols>
  <sheetData>
    <row r="1" spans="1:14" x14ac:dyDescent="0.3">
      <c r="A1" s="10" t="s">
        <v>21</v>
      </c>
      <c r="B1" s="11" t="s">
        <v>1</v>
      </c>
      <c r="C1" s="11" t="s">
        <v>2</v>
      </c>
      <c r="D1" s="11" t="s">
        <v>188</v>
      </c>
      <c r="E1" s="11" t="s">
        <v>355</v>
      </c>
      <c r="F1" s="11" t="s">
        <v>85</v>
      </c>
      <c r="G1" s="11" t="s">
        <v>354</v>
      </c>
      <c r="H1" s="10" t="s">
        <v>22</v>
      </c>
      <c r="I1" s="11" t="s">
        <v>320</v>
      </c>
      <c r="J1" s="10" t="s">
        <v>385</v>
      </c>
      <c r="L1" s="1"/>
      <c r="M1" s="1"/>
      <c r="N1" s="1"/>
    </row>
    <row r="2" spans="1:14" x14ac:dyDescent="0.3">
      <c r="A2" s="18" t="s">
        <v>203</v>
      </c>
      <c r="B2" s="13">
        <v>2.5</v>
      </c>
      <c r="C2" s="13">
        <v>3.8</v>
      </c>
      <c r="D2" s="13">
        <f t="shared" ref="D2:D33" si="0">C2-B2</f>
        <v>1.2999999999999998</v>
      </c>
      <c r="E2" s="12">
        <v>2020</v>
      </c>
      <c r="F2" s="17">
        <v>2</v>
      </c>
      <c r="G2" s="17">
        <v>4</v>
      </c>
      <c r="H2" t="s">
        <v>204</v>
      </c>
      <c r="I2" s="12" t="str" cm="1">
        <f t="array" aca="1" ref="I2" ca="1">RIGHT(_xlfn.TEXTJOIN("",TRUE,IF(ISNUMBER(MID(H2,ROW(INDIRECT("1"&amp;":"&amp;LEN(H2))),1)*1),MID(H2,ROW(INDIRECT("1"&amp;":"&amp;LEN(H2))),1),"")),4)</f>
        <v>2024</v>
      </c>
      <c r="J2" t="s">
        <v>205</v>
      </c>
      <c r="L2" s="1"/>
      <c r="M2" s="1"/>
      <c r="N2" s="1"/>
    </row>
    <row r="3" spans="1:14" x14ac:dyDescent="0.3">
      <c r="A3" s="1" t="s">
        <v>17</v>
      </c>
      <c r="B3" s="3">
        <v>13</v>
      </c>
      <c r="C3" s="3">
        <v>11.8</v>
      </c>
      <c r="D3" s="3">
        <f t="shared" si="0"/>
        <v>-1.1999999999999993</v>
      </c>
      <c r="E3" s="4">
        <v>2003</v>
      </c>
      <c r="F3" s="4">
        <v>1</v>
      </c>
      <c r="G3" s="4">
        <v>1</v>
      </c>
      <c r="H3" s="1" t="s">
        <v>24</v>
      </c>
      <c r="I3" s="12" t="str" cm="1">
        <f t="array" aca="1" ref="I3" ca="1">RIGHT(_xlfn.TEXTJOIN("",TRUE,IF(ISNUMBER(MID(H3,ROW(INDIRECT("1"&amp;":"&amp;LEN(H3))),1)*1),MID(H3,ROW(INDIRECT("1"&amp;":"&amp;LEN(H3))),1),"")),4)</f>
        <v>2008</v>
      </c>
      <c r="J3" s="1" t="s">
        <v>23</v>
      </c>
      <c r="K3"/>
      <c r="L3" s="1"/>
      <c r="M3" s="1"/>
      <c r="N3" s="1"/>
    </row>
    <row r="4" spans="1:14" x14ac:dyDescent="0.3">
      <c r="A4" s="18" t="s">
        <v>17</v>
      </c>
      <c r="B4" s="13">
        <v>5.0999999999999996</v>
      </c>
      <c r="C4" s="13">
        <v>5.5</v>
      </c>
      <c r="D4" s="13">
        <f t="shared" si="0"/>
        <v>0.40000000000000036</v>
      </c>
      <c r="E4" s="12">
        <v>1995</v>
      </c>
      <c r="F4" s="12">
        <v>1</v>
      </c>
      <c r="G4" s="12">
        <v>1</v>
      </c>
      <c r="H4" s="18" t="s">
        <v>278</v>
      </c>
      <c r="I4" s="12" t="str" cm="1">
        <f t="array" aca="1" ref="I4" ca="1">RIGHT(_xlfn.TEXTJOIN("",TRUE,IF(ISNUMBER(MID(H4,ROW(INDIRECT("1"&amp;":"&amp;LEN(H4))),1)*1),MID(H4,ROW(INDIRECT("1"&amp;":"&amp;LEN(H4))),1),"")),4)</f>
        <v>2002</v>
      </c>
      <c r="J4" s="19" t="s">
        <v>312</v>
      </c>
      <c r="K4"/>
      <c r="L4" s="1"/>
      <c r="M4" s="1"/>
      <c r="N4" s="1"/>
    </row>
    <row r="5" spans="1:14" x14ac:dyDescent="0.3">
      <c r="A5" s="18" t="s">
        <v>17</v>
      </c>
      <c r="B5" s="13">
        <v>6.4</v>
      </c>
      <c r="C5" s="13">
        <v>7.3</v>
      </c>
      <c r="D5" s="13">
        <f t="shared" si="0"/>
        <v>0.89999999999999947</v>
      </c>
      <c r="E5" s="12">
        <v>1989</v>
      </c>
      <c r="F5" s="17">
        <v>1</v>
      </c>
      <c r="G5" s="17">
        <v>1</v>
      </c>
      <c r="H5" t="s">
        <v>221</v>
      </c>
      <c r="I5" s="12" t="str" cm="1">
        <f t="array" aca="1" ref="I5" ca="1">RIGHT(_xlfn.TEXTJOIN("",TRUE,IF(ISNUMBER(MID(H5,ROW(INDIRECT("1"&amp;":"&amp;LEN(H5))),1)*1),MID(H5,ROW(INDIRECT("1"&amp;":"&amp;LEN(H5))),1),"")),4)</f>
        <v>1995</v>
      </c>
      <c r="J5" t="s">
        <v>222</v>
      </c>
      <c r="K5"/>
      <c r="L5" s="1"/>
      <c r="M5" s="1"/>
      <c r="N5" s="1"/>
    </row>
    <row r="6" spans="1:14" x14ac:dyDescent="0.3">
      <c r="A6" s="18" t="s">
        <v>17</v>
      </c>
      <c r="B6" s="13">
        <v>5.7</v>
      </c>
      <c r="C6" s="13">
        <v>6.7</v>
      </c>
      <c r="D6" s="13">
        <f t="shared" si="0"/>
        <v>1</v>
      </c>
      <c r="E6" s="12">
        <v>1989</v>
      </c>
      <c r="F6" s="12">
        <v>1</v>
      </c>
      <c r="G6" s="12">
        <v>1</v>
      </c>
      <c r="H6" s="18" t="s">
        <v>305</v>
      </c>
      <c r="I6" s="12" t="str" cm="1">
        <f t="array" aca="1" ref="I6" ca="1">RIGHT(_xlfn.TEXTJOIN("",TRUE,IF(ISNUMBER(MID(H6,ROW(INDIRECT("1"&amp;":"&amp;LEN(H6))),1)*1),MID(H6,ROW(INDIRECT("1"&amp;":"&amp;LEN(H6))),1),"")),4)</f>
        <v>1997</v>
      </c>
      <c r="J6" t="s">
        <v>264</v>
      </c>
      <c r="K6"/>
      <c r="L6" s="1"/>
      <c r="M6" s="1"/>
      <c r="N6" s="1"/>
    </row>
    <row r="7" spans="1:14" x14ac:dyDescent="0.3">
      <c r="A7" s="18" t="s">
        <v>17</v>
      </c>
      <c r="B7" s="13">
        <v>6.5</v>
      </c>
      <c r="C7" s="13">
        <v>7.6</v>
      </c>
      <c r="D7" s="13">
        <f t="shared" si="0"/>
        <v>1.0999999999999996</v>
      </c>
      <c r="E7" s="12">
        <v>1989</v>
      </c>
      <c r="F7" s="12">
        <v>1</v>
      </c>
      <c r="G7" s="12">
        <v>1</v>
      </c>
      <c r="H7" s="18" t="s">
        <v>305</v>
      </c>
      <c r="I7" s="12" t="str" cm="1">
        <f t="array" aca="1" ref="I7" ca="1">RIGHT(_xlfn.TEXTJOIN("",TRUE,IF(ISNUMBER(MID(H7,ROW(INDIRECT("1"&amp;":"&amp;LEN(H7))),1)*1),MID(H7,ROW(INDIRECT("1"&amp;":"&amp;LEN(H7))),1),"")),4)</f>
        <v>1997</v>
      </c>
      <c r="J7" t="s">
        <v>264</v>
      </c>
      <c r="K7"/>
      <c r="L7" s="1"/>
      <c r="M7" s="1"/>
      <c r="N7" s="1"/>
    </row>
    <row r="8" spans="1:14" x14ac:dyDescent="0.3">
      <c r="A8" s="18" t="s">
        <v>17</v>
      </c>
      <c r="B8" s="13">
        <v>7.1</v>
      </c>
      <c r="C8" s="13">
        <v>8.3000000000000007</v>
      </c>
      <c r="D8" s="13">
        <f t="shared" si="0"/>
        <v>1.2000000000000011</v>
      </c>
      <c r="E8" s="12">
        <v>1989</v>
      </c>
      <c r="F8" s="12">
        <v>1</v>
      </c>
      <c r="G8" s="12">
        <v>1</v>
      </c>
      <c r="H8" s="18" t="s">
        <v>305</v>
      </c>
      <c r="I8" s="12" t="str" cm="1">
        <f t="array" aca="1" ref="I8" ca="1">RIGHT(_xlfn.TEXTJOIN("",TRUE,IF(ISNUMBER(MID(H8,ROW(INDIRECT("1"&amp;":"&amp;LEN(H8))),1)*1),MID(H8,ROW(INDIRECT("1"&amp;":"&amp;LEN(H8))),1),"")),4)</f>
        <v>1997</v>
      </c>
      <c r="J8" t="s">
        <v>264</v>
      </c>
      <c r="K8"/>
      <c r="L8" s="1"/>
      <c r="M8" s="1"/>
      <c r="N8" s="1"/>
    </row>
    <row r="9" spans="1:14" x14ac:dyDescent="0.3">
      <c r="A9" s="18" t="s">
        <v>17</v>
      </c>
      <c r="B9" s="13">
        <v>6</v>
      </c>
      <c r="C9" s="13">
        <v>7.5</v>
      </c>
      <c r="D9" s="13">
        <f t="shared" si="0"/>
        <v>1.5</v>
      </c>
      <c r="E9" s="12">
        <v>2000</v>
      </c>
      <c r="F9" s="12">
        <v>1</v>
      </c>
      <c r="G9" s="12">
        <v>1</v>
      </c>
      <c r="H9" s="18" t="s">
        <v>306</v>
      </c>
      <c r="I9" s="12" t="str" cm="1">
        <f t="array" aca="1" ref="I9" ca="1">RIGHT(_xlfn.TEXTJOIN("",TRUE,IF(ISNUMBER(MID(H9,ROW(INDIRECT("1"&amp;":"&amp;LEN(H9))),1)*1),MID(H9,ROW(INDIRECT("1"&amp;":"&amp;LEN(H9))),1),"")),4)</f>
        <v>2006</v>
      </c>
      <c r="J9" t="s">
        <v>265</v>
      </c>
      <c r="K9"/>
      <c r="L9" s="1"/>
      <c r="M9" s="1"/>
      <c r="N9" s="1"/>
    </row>
    <row r="10" spans="1:14" x14ac:dyDescent="0.3">
      <c r="A10" s="18" t="s">
        <v>206</v>
      </c>
      <c r="B10" s="13">
        <v>13.2</v>
      </c>
      <c r="C10" s="13">
        <v>18</v>
      </c>
      <c r="D10" s="13">
        <f t="shared" si="0"/>
        <v>4.8000000000000007</v>
      </c>
      <c r="E10" s="12">
        <v>2015</v>
      </c>
      <c r="F10" s="17">
        <v>2</v>
      </c>
      <c r="G10" s="17">
        <v>3</v>
      </c>
      <c r="H10" t="s">
        <v>207</v>
      </c>
      <c r="I10" s="12" t="str" cm="1">
        <f t="array" aca="1" ref="I10" ca="1">RIGHT(_xlfn.TEXTJOIN("",TRUE,IF(ISNUMBER(MID(H10,ROW(INDIRECT("1"&amp;":"&amp;LEN(H10))),1)*1),MID(H10,ROW(INDIRECT("1"&amp;":"&amp;LEN(H10))),1),"")),4)</f>
        <v>2021</v>
      </c>
      <c r="J10" t="s">
        <v>208</v>
      </c>
      <c r="L10" s="1"/>
      <c r="M10" s="1"/>
      <c r="N10" s="1"/>
    </row>
    <row r="11" spans="1:14" x14ac:dyDescent="0.3">
      <c r="A11" s="18" t="s">
        <v>272</v>
      </c>
      <c r="B11" s="13">
        <v>7.1</v>
      </c>
      <c r="C11" s="13">
        <v>0.89999999999999991</v>
      </c>
      <c r="D11" s="13">
        <f t="shared" si="0"/>
        <v>-6.1999999999999993</v>
      </c>
      <c r="E11" s="12">
        <v>2011</v>
      </c>
      <c r="F11" s="12">
        <v>1</v>
      </c>
      <c r="G11" s="12">
        <v>1</v>
      </c>
      <c r="H11" s="18" t="s">
        <v>304</v>
      </c>
      <c r="I11" s="12" t="str" cm="1">
        <f t="array" aca="1" ref="I11" ca="1">RIGHT(_xlfn.TEXTJOIN("",TRUE,IF(ISNUMBER(MID(H11,ROW(INDIRECT("1"&amp;":"&amp;LEN(H11))),1)*1),MID(H11,ROW(INDIRECT("1"&amp;":"&amp;LEN(H11))),1),"")),4)</f>
        <v>2019</v>
      </c>
      <c r="J11" t="s">
        <v>263</v>
      </c>
      <c r="L11" s="1"/>
      <c r="M11" s="1"/>
      <c r="N11" s="1"/>
    </row>
    <row r="12" spans="1:14" x14ac:dyDescent="0.3">
      <c r="A12" s="18" t="s">
        <v>200</v>
      </c>
      <c r="B12" s="13">
        <v>10</v>
      </c>
      <c r="C12" s="13">
        <v>10.9</v>
      </c>
      <c r="D12" s="13">
        <f t="shared" si="0"/>
        <v>0.90000000000000036</v>
      </c>
      <c r="E12" s="12">
        <v>2010</v>
      </c>
      <c r="F12" s="17">
        <v>2</v>
      </c>
      <c r="G12" s="17">
        <v>2</v>
      </c>
      <c r="H12" t="s">
        <v>201</v>
      </c>
      <c r="I12" s="12" t="str" cm="1">
        <f t="array" aca="1" ref="I12" ca="1">RIGHT(_xlfn.TEXTJOIN("",TRUE,IF(ISNUMBER(MID(H12,ROW(INDIRECT("1"&amp;":"&amp;LEN(H12))),1)*1),MID(H12,ROW(INDIRECT("1"&amp;":"&amp;LEN(H12))),1),"")),4)</f>
        <v>2025</v>
      </c>
      <c r="J12" t="s">
        <v>202</v>
      </c>
      <c r="L12" s="1"/>
      <c r="M12" s="1"/>
      <c r="N12" s="1"/>
    </row>
    <row r="13" spans="1:14" x14ac:dyDescent="0.3">
      <c r="A13" s="18" t="s">
        <v>273</v>
      </c>
      <c r="B13" s="13">
        <v>6.6000000000000005</v>
      </c>
      <c r="C13" s="13">
        <v>8.5</v>
      </c>
      <c r="D13" s="13">
        <f t="shared" si="0"/>
        <v>1.8999999999999995</v>
      </c>
      <c r="E13" s="12">
        <v>2004</v>
      </c>
      <c r="F13" s="12">
        <v>2</v>
      </c>
      <c r="G13" s="12">
        <v>3</v>
      </c>
      <c r="H13" s="18" t="s">
        <v>300</v>
      </c>
      <c r="I13" s="12" t="str" cm="1">
        <f t="array" aca="1" ref="I13" ca="1">RIGHT(_xlfn.TEXTJOIN("",TRUE,IF(ISNUMBER(MID(H13,ROW(INDIRECT("1"&amp;":"&amp;LEN(H13))),1)*1),MID(H13,ROW(INDIRECT("1"&amp;":"&amp;LEN(H13))),1),"")),4)</f>
        <v>2010</v>
      </c>
      <c r="J13" t="s">
        <v>259</v>
      </c>
      <c r="K13"/>
      <c r="L13" s="1"/>
      <c r="M13" s="1"/>
      <c r="N13" s="1"/>
    </row>
    <row r="14" spans="1:14" x14ac:dyDescent="0.3">
      <c r="A14" s="18" t="s">
        <v>334</v>
      </c>
      <c r="B14" s="13">
        <v>3.94</v>
      </c>
      <c r="C14" s="13">
        <v>2.2400000000000002</v>
      </c>
      <c r="D14" s="13">
        <f t="shared" si="0"/>
        <v>-1.6999999999999997</v>
      </c>
      <c r="E14" s="12">
        <v>2010</v>
      </c>
      <c r="F14" s="12">
        <v>2</v>
      </c>
      <c r="G14" s="12">
        <v>2</v>
      </c>
      <c r="H14" s="18" t="s">
        <v>335</v>
      </c>
      <c r="I14" s="12" t="str" cm="1">
        <f t="array" aca="1" ref="I14" ca="1">RIGHT(_xlfn.TEXTJOIN("",TRUE,IF(ISNUMBER(MID(H14,ROW(INDIRECT("1"&amp;":"&amp;LEN(H14))),1)*1),MID(H14,ROW(INDIRECT("1"&amp;":"&amp;LEN(H14))),1),"")),4)</f>
        <v>2024</v>
      </c>
      <c r="J14" t="s">
        <v>336</v>
      </c>
      <c r="L14" s="1"/>
      <c r="M14" s="1"/>
      <c r="N14" s="1"/>
    </row>
    <row r="15" spans="1:14" x14ac:dyDescent="0.3">
      <c r="A15" s="1" t="s">
        <v>5</v>
      </c>
      <c r="B15" s="3">
        <v>9.9</v>
      </c>
      <c r="C15" s="3">
        <v>9.6</v>
      </c>
      <c r="D15" s="3">
        <f t="shared" si="0"/>
        <v>-0.30000000000000071</v>
      </c>
      <c r="E15" s="4" t="s">
        <v>137</v>
      </c>
      <c r="F15" s="4">
        <v>1</v>
      </c>
      <c r="G15" s="4">
        <v>1</v>
      </c>
      <c r="H15" s="1" t="s">
        <v>37</v>
      </c>
      <c r="I15" s="12" t="str" cm="1">
        <f t="array" aca="1" ref="I15" ca="1">RIGHT(_xlfn.TEXTJOIN("",TRUE,IF(ISNUMBER(MID(H15,ROW(INDIRECT("1"&amp;":"&amp;LEN(H15))),1)*1),MID(H15,ROW(INDIRECT("1"&amp;":"&amp;LEN(H15))),1),"")),4)</f>
        <v>2006</v>
      </c>
      <c r="J15" s="1" t="s">
        <v>66</v>
      </c>
      <c r="L15" s="1"/>
      <c r="M15" s="1"/>
      <c r="N15" s="1"/>
    </row>
    <row r="16" spans="1:14" x14ac:dyDescent="0.3">
      <c r="A16" s="1" t="s">
        <v>5</v>
      </c>
      <c r="B16" s="3">
        <v>6.2</v>
      </c>
      <c r="C16" s="3">
        <v>7.6</v>
      </c>
      <c r="D16" s="3">
        <f t="shared" si="0"/>
        <v>1.3999999999999995</v>
      </c>
      <c r="E16" s="4">
        <v>1981</v>
      </c>
      <c r="F16" s="4">
        <v>1</v>
      </c>
      <c r="G16" s="4">
        <v>1</v>
      </c>
      <c r="H16" s="1" t="s">
        <v>185</v>
      </c>
      <c r="I16" s="12" t="str" cm="1">
        <f t="array" aca="1" ref="I16" ca="1">RIGHT(_xlfn.TEXTJOIN("",TRUE,IF(ISNUMBER(MID(H16,ROW(INDIRECT("1"&amp;":"&amp;LEN(H16))),1)*1),MID(H16,ROW(INDIRECT("1"&amp;":"&amp;LEN(H16))),1),"")),4)</f>
        <v>1998</v>
      </c>
      <c r="J16" s="1" t="s">
        <v>166</v>
      </c>
      <c r="L16" s="1"/>
      <c r="M16" s="1"/>
      <c r="N16" s="1"/>
    </row>
    <row r="17" spans="1:11" x14ac:dyDescent="0.3">
      <c r="A17" s="1" t="s">
        <v>5</v>
      </c>
      <c r="B17" s="3">
        <v>7.0000000000000009</v>
      </c>
      <c r="C17" s="3">
        <v>16.400000000000002</v>
      </c>
      <c r="D17" s="3">
        <f t="shared" si="0"/>
        <v>9.4000000000000021</v>
      </c>
      <c r="E17" s="4">
        <v>1971</v>
      </c>
      <c r="F17" s="4">
        <v>1</v>
      </c>
      <c r="G17" s="4">
        <v>1</v>
      </c>
      <c r="H17" s="1" t="s">
        <v>185</v>
      </c>
      <c r="I17" s="12">
        <v>1998</v>
      </c>
      <c r="J17" s="1" t="s">
        <v>166</v>
      </c>
    </row>
    <row r="18" spans="1:11" x14ac:dyDescent="0.3">
      <c r="A18" s="1" t="s">
        <v>86</v>
      </c>
      <c r="B18" s="3">
        <v>8.1</v>
      </c>
      <c r="C18" s="3">
        <v>12.8</v>
      </c>
      <c r="D18" s="4">
        <f t="shared" si="0"/>
        <v>4.7000000000000011</v>
      </c>
      <c r="E18" s="4">
        <v>1998</v>
      </c>
      <c r="F18" s="4">
        <v>1</v>
      </c>
      <c r="G18" s="4">
        <v>1</v>
      </c>
      <c r="H18" s="1" t="s">
        <v>87</v>
      </c>
      <c r="I18" s="12" t="str" cm="1">
        <f t="array" aca="1" ref="I18" ca="1">RIGHT(_xlfn.TEXTJOIN("",TRUE,IF(ISNUMBER(MID(H18,ROW(INDIRECT("1"&amp;":"&amp;LEN(H18))),1)*1),MID(H18,ROW(INDIRECT("1"&amp;":"&amp;LEN(H18))),1),"")),4)</f>
        <v>2011</v>
      </c>
      <c r="J18" s="1" t="s">
        <v>88</v>
      </c>
    </row>
    <row r="19" spans="1:11" x14ac:dyDescent="0.3">
      <c r="A19" s="18" t="s">
        <v>14</v>
      </c>
      <c r="B19" s="13">
        <v>8.4</v>
      </c>
      <c r="C19" s="13">
        <v>3.8</v>
      </c>
      <c r="D19" s="13">
        <f t="shared" si="0"/>
        <v>-4.6000000000000005</v>
      </c>
      <c r="E19" s="12">
        <v>2002</v>
      </c>
      <c r="F19" s="12">
        <v>2</v>
      </c>
      <c r="G19" s="12">
        <v>2</v>
      </c>
      <c r="H19" s="18" t="s">
        <v>302</v>
      </c>
      <c r="I19" s="12" t="str" cm="1">
        <f t="array" aca="1" ref="I19" ca="1">RIGHT(_xlfn.TEXTJOIN("",TRUE,IF(ISNUMBER(MID(H19,ROW(INDIRECT("1"&amp;":"&amp;LEN(H19))),1)*1),MID(H19,ROW(INDIRECT("1"&amp;":"&amp;LEN(H19))),1),"")),4)</f>
        <v>2012</v>
      </c>
      <c r="J19" t="s">
        <v>261</v>
      </c>
      <c r="K19"/>
    </row>
    <row r="20" spans="1:11" x14ac:dyDescent="0.3">
      <c r="A20" s="1" t="s">
        <v>14</v>
      </c>
      <c r="B20" s="3">
        <v>4.8499999999999996</v>
      </c>
      <c r="C20" s="3">
        <v>3.35</v>
      </c>
      <c r="D20" s="3">
        <f t="shared" si="0"/>
        <v>-1.4999999999999996</v>
      </c>
      <c r="E20" s="4">
        <v>2019</v>
      </c>
      <c r="F20" s="4">
        <v>2</v>
      </c>
      <c r="G20" s="4">
        <v>2</v>
      </c>
      <c r="H20" s="1" t="s">
        <v>314</v>
      </c>
      <c r="I20" s="12" t="str" cm="1">
        <f t="array" aca="1" ref="I20" ca="1">RIGHT(_xlfn.TEXTJOIN("",TRUE,IF(ISNUMBER(MID(H20,ROW(INDIRECT("1"&amp;":"&amp;LEN(H20))),1)*1),MID(H20,ROW(INDIRECT("1"&amp;":"&amp;LEN(H20))),1),"")),4)</f>
        <v>2025</v>
      </c>
      <c r="J20" s="1" t="s">
        <v>315</v>
      </c>
    </row>
    <row r="21" spans="1:11" x14ac:dyDescent="0.3">
      <c r="A21" s="1" t="s">
        <v>14</v>
      </c>
      <c r="B21" s="3">
        <v>9.34</v>
      </c>
      <c r="C21" s="3">
        <v>9.68</v>
      </c>
      <c r="D21" s="3">
        <f t="shared" si="0"/>
        <v>0.33999999999999986</v>
      </c>
      <c r="E21" s="4">
        <v>2019</v>
      </c>
      <c r="F21" s="4">
        <v>2</v>
      </c>
      <c r="G21" s="4">
        <v>2</v>
      </c>
      <c r="H21" s="1" t="s">
        <v>314</v>
      </c>
      <c r="I21" s="12" t="str" cm="1">
        <f t="array" aca="1" ref="I21" ca="1">RIGHT(_xlfn.TEXTJOIN("",TRUE,IF(ISNUMBER(MID(H21,ROW(INDIRECT("1"&amp;":"&amp;LEN(H21))),1)*1),MID(H21,ROW(INDIRECT("1"&amp;":"&amp;LEN(H21))),1),"")),4)</f>
        <v>2025</v>
      </c>
      <c r="J21" s="1" t="s">
        <v>315</v>
      </c>
      <c r="K21"/>
    </row>
    <row r="22" spans="1:11" x14ac:dyDescent="0.3">
      <c r="A22" s="18" t="s">
        <v>14</v>
      </c>
      <c r="B22" s="13">
        <v>9.8000000000000007</v>
      </c>
      <c r="C22" s="13">
        <v>10.5</v>
      </c>
      <c r="D22" s="13">
        <f t="shared" si="0"/>
        <v>0.69999999999999929</v>
      </c>
      <c r="E22" s="12">
        <v>2002</v>
      </c>
      <c r="F22" s="12">
        <v>2</v>
      </c>
      <c r="G22" s="12">
        <v>2</v>
      </c>
      <c r="H22" s="18" t="s">
        <v>311</v>
      </c>
      <c r="I22" s="12" t="str" cm="1">
        <f t="array" aca="1" ref="I22" ca="1">RIGHT(_xlfn.TEXTJOIN("",TRUE,IF(ISNUMBER(MID(H22,ROW(INDIRECT("1"&amp;":"&amp;LEN(H22))),1)*1),MID(H22,ROW(INDIRECT("1"&amp;":"&amp;LEN(H22))),1),"")),4)</f>
        <v>2007</v>
      </c>
      <c r="J22" s="19" t="s">
        <v>271</v>
      </c>
    </row>
    <row r="23" spans="1:11" x14ac:dyDescent="0.3">
      <c r="A23" s="18" t="s">
        <v>14</v>
      </c>
      <c r="B23" s="13">
        <v>3.58</v>
      </c>
      <c r="C23" s="13">
        <v>4.4400000000000004</v>
      </c>
      <c r="D23" s="13">
        <f t="shared" si="0"/>
        <v>0.86000000000000032</v>
      </c>
      <c r="E23" s="12">
        <v>1995</v>
      </c>
      <c r="F23" s="12">
        <v>2</v>
      </c>
      <c r="G23" s="12">
        <v>2</v>
      </c>
      <c r="H23" s="18" t="s">
        <v>280</v>
      </c>
      <c r="I23" s="12" t="str" cm="1">
        <f t="array" aca="1" ref="I23" ca="1">RIGHT(_xlfn.TEXTJOIN("",TRUE,IF(ISNUMBER(MID(H23,ROW(INDIRECT("1"&amp;":"&amp;LEN(H23))),1)*1),MID(H23,ROW(INDIRECT("1"&amp;":"&amp;LEN(H23))),1),"")),4)</f>
        <v>2013</v>
      </c>
      <c r="J23" s="19" t="s">
        <v>269</v>
      </c>
    </row>
    <row r="24" spans="1:11" x14ac:dyDescent="0.3">
      <c r="A24" s="1" t="s">
        <v>14</v>
      </c>
      <c r="B24" s="3">
        <v>9</v>
      </c>
      <c r="C24" s="3">
        <v>10</v>
      </c>
      <c r="D24" s="3">
        <f t="shared" si="0"/>
        <v>1</v>
      </c>
      <c r="E24" s="4" t="s">
        <v>115</v>
      </c>
      <c r="F24" s="4">
        <v>2</v>
      </c>
      <c r="G24" s="4">
        <v>2</v>
      </c>
      <c r="H24" s="1" t="s">
        <v>182</v>
      </c>
      <c r="I24" s="12" t="str" cm="1">
        <f t="array" aca="1" ref="I24" ca="1">RIGHT(_xlfn.TEXTJOIN("",TRUE,IF(ISNUMBER(MID(H24,ROW(INDIRECT("1"&amp;":"&amp;LEN(H24))),1)*1),MID(H24,ROW(INDIRECT("1"&amp;":"&amp;LEN(H24))),1),"")),4)</f>
        <v>2012</v>
      </c>
      <c r="J24" s="1" t="s">
        <v>180</v>
      </c>
    </row>
    <row r="25" spans="1:11" x14ac:dyDescent="0.3">
      <c r="A25" s="18" t="s">
        <v>14</v>
      </c>
      <c r="B25" s="13">
        <v>7.1999999999999993</v>
      </c>
      <c r="C25" s="13">
        <v>9.1</v>
      </c>
      <c r="D25" s="13">
        <f t="shared" si="0"/>
        <v>1.9000000000000004</v>
      </c>
      <c r="E25" s="12">
        <v>2009</v>
      </c>
      <c r="F25" s="12">
        <v>2</v>
      </c>
      <c r="G25" s="12">
        <v>2</v>
      </c>
      <c r="H25" s="18" t="s">
        <v>308</v>
      </c>
      <c r="I25" s="12" t="str" cm="1">
        <f t="array" aca="1" ref="I25" ca="1">RIGHT(_xlfn.TEXTJOIN("",TRUE,IF(ISNUMBER(MID(H25,ROW(INDIRECT("1"&amp;":"&amp;LEN(H25))),1)*1),MID(H25,ROW(INDIRECT("1"&amp;":"&amp;LEN(H25))),1),"")),4)</f>
        <v>2016</v>
      </c>
      <c r="J25" t="s">
        <v>267</v>
      </c>
    </row>
    <row r="26" spans="1:11" x14ac:dyDescent="0.3">
      <c r="A26" s="18" t="s">
        <v>14</v>
      </c>
      <c r="B26" s="13">
        <v>6.6199999999999992</v>
      </c>
      <c r="C26" s="13">
        <v>8.82</v>
      </c>
      <c r="D26" s="13">
        <f t="shared" si="0"/>
        <v>2.2000000000000011</v>
      </c>
      <c r="E26" s="12">
        <v>2002</v>
      </c>
      <c r="F26" s="12">
        <v>2</v>
      </c>
      <c r="G26" s="12">
        <v>2</v>
      </c>
      <c r="H26" s="18" t="s">
        <v>280</v>
      </c>
      <c r="I26" s="12" t="str" cm="1">
        <f t="array" aca="1" ref="I26" ca="1">RIGHT(_xlfn.TEXTJOIN("",TRUE,IF(ISNUMBER(MID(H26,ROW(INDIRECT("1"&amp;":"&amp;LEN(H26))),1)*1),MID(H26,ROW(INDIRECT("1"&amp;":"&amp;LEN(H26))),1),"")),4)</f>
        <v>2013</v>
      </c>
      <c r="J26" s="19" t="s">
        <v>269</v>
      </c>
    </row>
    <row r="27" spans="1:11" x14ac:dyDescent="0.3">
      <c r="A27" s="18" t="s">
        <v>14</v>
      </c>
      <c r="B27" s="13">
        <v>3.58</v>
      </c>
      <c r="C27" s="13">
        <v>8.129999999999999</v>
      </c>
      <c r="D27" s="13">
        <f t="shared" si="0"/>
        <v>4.5499999999999989</v>
      </c>
      <c r="E27" s="12">
        <v>2013</v>
      </c>
      <c r="F27" s="12">
        <v>2</v>
      </c>
      <c r="G27" s="12">
        <v>2</v>
      </c>
      <c r="H27" s="18" t="s">
        <v>279</v>
      </c>
      <c r="I27" s="12" t="str" cm="1">
        <f t="array" aca="1" ref="I27" ca="1">RIGHT(_xlfn.TEXTJOIN("",TRUE,IF(ISNUMBER(MID(H27,ROW(INDIRECT("1"&amp;":"&amp;LEN(H27))),1)*1),MID(H27,ROW(INDIRECT("1"&amp;":"&amp;LEN(H27))),1),"")),4)</f>
        <v>2019</v>
      </c>
      <c r="J27" t="s">
        <v>255</v>
      </c>
      <c r="K27"/>
    </row>
    <row r="28" spans="1:11" x14ac:dyDescent="0.3">
      <c r="A28" s="18" t="s">
        <v>14</v>
      </c>
      <c r="B28" s="13">
        <v>8.02</v>
      </c>
      <c r="C28" s="13">
        <v>12.61</v>
      </c>
      <c r="D28" s="13">
        <f t="shared" si="0"/>
        <v>4.59</v>
      </c>
      <c r="E28" s="12">
        <v>2006</v>
      </c>
      <c r="F28" s="12">
        <v>2</v>
      </c>
      <c r="G28" s="12">
        <v>2</v>
      </c>
      <c r="H28" s="18" t="s">
        <v>289</v>
      </c>
      <c r="I28" s="12" t="str" cm="1">
        <f t="array" aca="1" ref="I28" ca="1">RIGHT(_xlfn.TEXTJOIN("",TRUE,IF(ISNUMBER(MID(H28,ROW(INDIRECT("1"&amp;":"&amp;LEN(H28))),1)*1),MID(H28,ROW(INDIRECT("1"&amp;":"&amp;LEN(H28))),1),"")),4)</f>
        <v>2009</v>
      </c>
      <c r="J28" t="s">
        <v>249</v>
      </c>
    </row>
    <row r="29" spans="1:11" x14ac:dyDescent="0.3">
      <c r="A29" s="18" t="s">
        <v>14</v>
      </c>
      <c r="B29" s="13">
        <v>4</v>
      </c>
      <c r="C29" s="13">
        <v>8.6</v>
      </c>
      <c r="D29" s="13">
        <f t="shared" si="0"/>
        <v>4.5999999999999996</v>
      </c>
      <c r="E29" s="12">
        <v>2018</v>
      </c>
      <c r="F29" s="17">
        <v>2</v>
      </c>
      <c r="G29" s="17">
        <v>2</v>
      </c>
      <c r="H29" t="s">
        <v>189</v>
      </c>
      <c r="I29" s="12" t="str" cm="1">
        <f t="array" aca="1" ref="I29" ca="1">RIGHT(_xlfn.TEXTJOIN("",TRUE,IF(ISNUMBER(MID(H29,ROW(INDIRECT("1"&amp;":"&amp;LEN(H29))),1)*1),MID(H29,ROW(INDIRECT("1"&amp;":"&amp;LEN(H29))),1),"")),4)</f>
        <v>2025</v>
      </c>
      <c r="J29" t="s">
        <v>190</v>
      </c>
    </row>
    <row r="30" spans="1:11" x14ac:dyDescent="0.3">
      <c r="A30" s="1" t="s">
        <v>14</v>
      </c>
      <c r="B30" s="3">
        <v>8.1</v>
      </c>
      <c r="C30" s="3">
        <v>13</v>
      </c>
      <c r="D30" s="3">
        <f t="shared" si="0"/>
        <v>4.9000000000000004</v>
      </c>
      <c r="E30" s="4">
        <v>2010</v>
      </c>
      <c r="F30" s="4">
        <v>2</v>
      </c>
      <c r="G30" s="4">
        <v>2</v>
      </c>
      <c r="H30" s="1" t="s">
        <v>50</v>
      </c>
      <c r="I30" s="12" t="str" cm="1">
        <f t="array" aca="1" ref="I30" ca="1">RIGHT(_xlfn.TEXTJOIN("",TRUE,IF(ISNUMBER(MID(H30,ROW(INDIRECT("1"&amp;":"&amp;LEN(H30))),1)*1),MID(H30,ROW(INDIRECT("1"&amp;":"&amp;LEN(H30))),1),"")),4)</f>
        <v>2020</v>
      </c>
      <c r="J30" s="1" t="s">
        <v>51</v>
      </c>
    </row>
    <row r="31" spans="1:11" x14ac:dyDescent="0.3">
      <c r="A31" s="18" t="s">
        <v>14</v>
      </c>
      <c r="B31" s="13">
        <v>4.2</v>
      </c>
      <c r="C31" s="13">
        <v>9.5399999999999991</v>
      </c>
      <c r="D31" s="13">
        <f t="shared" si="0"/>
        <v>5.339999999999999</v>
      </c>
      <c r="E31" s="12">
        <v>2013</v>
      </c>
      <c r="F31" s="12">
        <v>2</v>
      </c>
      <c r="G31" s="12">
        <v>2</v>
      </c>
      <c r="H31" s="18" t="s">
        <v>279</v>
      </c>
      <c r="I31" s="12" t="str" cm="1">
        <f t="array" aca="1" ref="I31" ca="1">RIGHT(_xlfn.TEXTJOIN("",TRUE,IF(ISNUMBER(MID(H31,ROW(INDIRECT("1"&amp;":"&amp;LEN(H31))),1)*1),MID(H31,ROW(INDIRECT("1"&amp;":"&amp;LEN(H31))),1),"")),4)</f>
        <v>2019</v>
      </c>
      <c r="J31" t="s">
        <v>255</v>
      </c>
    </row>
    <row r="32" spans="1:11" x14ac:dyDescent="0.3">
      <c r="A32" s="18" t="s">
        <v>14</v>
      </c>
      <c r="B32" s="13">
        <v>10.8</v>
      </c>
      <c r="C32" s="13">
        <v>16.400000000000002</v>
      </c>
      <c r="D32" s="13">
        <f t="shared" si="0"/>
        <v>5.6000000000000014</v>
      </c>
      <c r="E32" s="12">
        <v>2010</v>
      </c>
      <c r="F32" s="12">
        <v>2</v>
      </c>
      <c r="G32" s="12">
        <v>2</v>
      </c>
      <c r="H32" s="18" t="s">
        <v>307</v>
      </c>
      <c r="I32" s="12" t="str" cm="1">
        <f t="array" aca="1" ref="I32" ca="1">RIGHT(_xlfn.TEXTJOIN("",TRUE,IF(ISNUMBER(MID(H32,ROW(INDIRECT("1"&amp;":"&amp;LEN(H32))),1)*1),MID(H32,ROW(INDIRECT("1"&amp;":"&amp;LEN(H32))),1),"")),4)</f>
        <v>2013</v>
      </c>
      <c r="J32" t="s">
        <v>266</v>
      </c>
    </row>
    <row r="33" spans="1:11" x14ac:dyDescent="0.3">
      <c r="A33" s="18" t="s">
        <v>14</v>
      </c>
      <c r="B33" s="13">
        <v>6.2</v>
      </c>
      <c r="C33" s="13">
        <v>12.4</v>
      </c>
      <c r="D33" s="13">
        <f t="shared" si="0"/>
        <v>6.2</v>
      </c>
      <c r="E33" s="12">
        <v>2017</v>
      </c>
      <c r="F33" s="12">
        <v>2</v>
      </c>
      <c r="G33" s="12">
        <v>2</v>
      </c>
      <c r="H33" s="18" t="s">
        <v>295</v>
      </c>
      <c r="I33" s="12" t="str" cm="1">
        <f t="array" aca="1" ref="I33" ca="1">RIGHT(_xlfn.TEXTJOIN("",TRUE,IF(ISNUMBER(MID(H33,ROW(INDIRECT("1"&amp;":"&amp;LEN(H33))),1)*1),MID(H33,ROW(INDIRECT("1"&amp;":"&amp;LEN(H33))),1),"")),4)</f>
        <v>2011</v>
      </c>
      <c r="J33" t="s">
        <v>256</v>
      </c>
      <c r="K33"/>
    </row>
    <row r="34" spans="1:11" x14ac:dyDescent="0.3">
      <c r="A34" s="18" t="s">
        <v>14</v>
      </c>
      <c r="B34" s="13">
        <v>7.89</v>
      </c>
      <c r="C34" s="13">
        <v>14.469999999999999</v>
      </c>
      <c r="D34" s="13">
        <f t="shared" ref="D34:D65" si="1">C34-B34</f>
        <v>6.5799999999999992</v>
      </c>
      <c r="E34" s="12">
        <v>2006</v>
      </c>
      <c r="F34" s="12">
        <v>2</v>
      </c>
      <c r="G34" s="12">
        <v>2</v>
      </c>
      <c r="H34" s="18" t="s">
        <v>289</v>
      </c>
      <c r="I34" s="12" t="str" cm="1">
        <f t="array" aca="1" ref="I34" ca="1">RIGHT(_xlfn.TEXTJOIN("",TRUE,IF(ISNUMBER(MID(H34,ROW(INDIRECT("1"&amp;":"&amp;LEN(H34))),1)*1),MID(H34,ROW(INDIRECT("1"&amp;":"&amp;LEN(H34))),1),"")),4)</f>
        <v>2009</v>
      </c>
      <c r="J34" t="s">
        <v>249</v>
      </c>
      <c r="K34"/>
    </row>
    <row r="35" spans="1:11" x14ac:dyDescent="0.3">
      <c r="A35" s="1" t="s">
        <v>14</v>
      </c>
      <c r="B35" s="3">
        <v>7.3</v>
      </c>
      <c r="C35" s="3">
        <v>14</v>
      </c>
      <c r="D35" s="3">
        <f t="shared" si="1"/>
        <v>6.7</v>
      </c>
      <c r="E35" s="4">
        <v>2000</v>
      </c>
      <c r="F35" s="4">
        <v>2</v>
      </c>
      <c r="G35" s="4">
        <v>2</v>
      </c>
      <c r="H35" s="1" t="s">
        <v>25</v>
      </c>
      <c r="I35" s="12" t="str" cm="1">
        <f t="array" aca="1" ref="I35" ca="1">RIGHT(_xlfn.TEXTJOIN("",TRUE,IF(ISNUMBER(MID(H35,ROW(INDIRECT("1"&amp;":"&amp;LEN(H35))),1)*1),MID(H35,ROW(INDIRECT("1"&amp;":"&amp;LEN(H35))),1),"")),4)</f>
        <v>2004</v>
      </c>
      <c r="J35" s="1" t="s">
        <v>80</v>
      </c>
    </row>
    <row r="36" spans="1:11" x14ac:dyDescent="0.3">
      <c r="A36" s="18" t="s">
        <v>14</v>
      </c>
      <c r="B36" s="13">
        <v>7.5600000000000005</v>
      </c>
      <c r="C36" s="13">
        <v>14.799999999999999</v>
      </c>
      <c r="D36" s="13">
        <f t="shared" si="1"/>
        <v>7.2399999999999984</v>
      </c>
      <c r="E36" s="12">
        <v>2013</v>
      </c>
      <c r="F36" s="12">
        <v>2</v>
      </c>
      <c r="G36" s="12">
        <v>2</v>
      </c>
      <c r="H36" s="18" t="s">
        <v>279</v>
      </c>
      <c r="I36" s="12" t="str" cm="1">
        <f t="array" aca="1" ref="I36" ca="1">RIGHT(_xlfn.TEXTJOIN("",TRUE,IF(ISNUMBER(MID(H36,ROW(INDIRECT("1"&amp;":"&amp;LEN(H36))),1)*1),MID(H36,ROW(INDIRECT("1"&amp;":"&amp;LEN(H36))),1),"")),4)</f>
        <v>2019</v>
      </c>
      <c r="J36" t="s">
        <v>255</v>
      </c>
    </row>
    <row r="37" spans="1:11" x14ac:dyDescent="0.3">
      <c r="A37" s="18" t="s">
        <v>14</v>
      </c>
      <c r="B37" s="13">
        <v>7.5</v>
      </c>
      <c r="C37" s="13">
        <v>15.6</v>
      </c>
      <c r="D37" s="13">
        <f t="shared" si="1"/>
        <v>8.1</v>
      </c>
      <c r="E37" s="12">
        <v>1996</v>
      </c>
      <c r="F37" s="12">
        <v>2</v>
      </c>
      <c r="G37" s="12">
        <v>2</v>
      </c>
      <c r="H37" s="18" t="s">
        <v>303</v>
      </c>
      <c r="I37" s="12" t="str" cm="1">
        <f t="array" aca="1" ref="I37" ca="1">RIGHT(_xlfn.TEXTJOIN("",TRUE,IF(ISNUMBER(MID(H37,ROW(INDIRECT("1"&amp;":"&amp;LEN(H37))),1)*1),MID(H37,ROW(INDIRECT("1"&amp;":"&amp;LEN(H37))),1),"")),4)</f>
        <v>2004</v>
      </c>
      <c r="J37" t="s">
        <v>262</v>
      </c>
    </row>
    <row r="38" spans="1:11" x14ac:dyDescent="0.3">
      <c r="A38" t="s">
        <v>14</v>
      </c>
      <c r="B38" s="12">
        <v>6.7</v>
      </c>
      <c r="C38" s="12">
        <v>16.399999999999999</v>
      </c>
      <c r="D38" s="13">
        <f t="shared" si="1"/>
        <v>9.6999999999999993</v>
      </c>
      <c r="E38" s="12">
        <v>2015</v>
      </c>
      <c r="F38" s="12">
        <v>2</v>
      </c>
      <c r="G38" s="12">
        <v>2</v>
      </c>
      <c r="H38" t="s">
        <v>343</v>
      </c>
      <c r="I38" s="12">
        <v>2020</v>
      </c>
      <c r="J38" t="s">
        <v>344</v>
      </c>
    </row>
    <row r="39" spans="1:11" x14ac:dyDescent="0.3">
      <c r="A39" s="1" t="s">
        <v>14</v>
      </c>
      <c r="B39" s="3">
        <v>9</v>
      </c>
      <c r="C39" s="3">
        <v>20</v>
      </c>
      <c r="D39" s="3">
        <f t="shared" si="1"/>
        <v>11</v>
      </c>
      <c r="E39" s="4" t="s">
        <v>115</v>
      </c>
      <c r="F39" s="4">
        <v>2</v>
      </c>
      <c r="G39" s="4">
        <v>2</v>
      </c>
      <c r="H39" s="1" t="s">
        <v>116</v>
      </c>
      <c r="I39" s="12" t="str" cm="1">
        <f t="array" aca="1" ref="I39" ca="1">RIGHT(_xlfn.TEXTJOIN("",TRUE,IF(ISNUMBER(MID(H39,ROW(INDIRECT("1"&amp;":"&amp;LEN(H39))),1)*1),MID(H39,ROW(INDIRECT("1"&amp;":"&amp;LEN(H39))),1),"")),4)</f>
        <v>2012</v>
      </c>
      <c r="J39" s="1" t="s">
        <v>180</v>
      </c>
    </row>
    <row r="40" spans="1:11" x14ac:dyDescent="0.3">
      <c r="A40" t="s">
        <v>14</v>
      </c>
      <c r="B40" s="12">
        <v>7.8</v>
      </c>
      <c r="C40" s="12">
        <v>20.9</v>
      </c>
      <c r="D40" s="13">
        <f t="shared" si="1"/>
        <v>13.099999999999998</v>
      </c>
      <c r="E40" s="12">
        <v>2010</v>
      </c>
      <c r="F40" s="12">
        <v>2</v>
      </c>
      <c r="G40" s="12">
        <v>2</v>
      </c>
      <c r="H40" t="s">
        <v>343</v>
      </c>
      <c r="I40" s="12">
        <v>2020</v>
      </c>
      <c r="J40" s="19" t="s">
        <v>381</v>
      </c>
      <c r="K40"/>
    </row>
    <row r="41" spans="1:11" x14ac:dyDescent="0.3">
      <c r="A41" s="18" t="s">
        <v>274</v>
      </c>
      <c r="B41" s="13">
        <v>3.1</v>
      </c>
      <c r="C41" s="13">
        <v>4.3</v>
      </c>
      <c r="D41" s="13">
        <f t="shared" si="1"/>
        <v>1.1999999999999997</v>
      </c>
      <c r="E41" s="12">
        <v>1995</v>
      </c>
      <c r="F41" s="12">
        <v>1</v>
      </c>
      <c r="G41" s="12">
        <v>1</v>
      </c>
      <c r="H41" s="18" t="s">
        <v>278</v>
      </c>
      <c r="I41" s="12" t="str" cm="1">
        <f t="array" aca="1" ref="I41" ca="1">RIGHT(_xlfn.TEXTJOIN("",TRUE,IF(ISNUMBER(MID(H41,ROW(INDIRECT("1"&amp;":"&amp;LEN(H41))),1)*1),MID(H41,ROW(INDIRECT("1"&amp;":"&amp;LEN(H41))),1),"")),4)</f>
        <v>2002</v>
      </c>
      <c r="J41" s="19" t="s">
        <v>312</v>
      </c>
    </row>
    <row r="42" spans="1:11" x14ac:dyDescent="0.3">
      <c r="A42" s="1" t="s">
        <v>98</v>
      </c>
      <c r="B42" s="4">
        <v>1.9</v>
      </c>
      <c r="C42" s="4">
        <v>3.8</v>
      </c>
      <c r="D42" s="3">
        <f t="shared" si="1"/>
        <v>1.9</v>
      </c>
      <c r="E42" s="4">
        <v>2012</v>
      </c>
      <c r="F42" s="4">
        <v>2</v>
      </c>
      <c r="G42" s="4">
        <v>3</v>
      </c>
      <c r="H42" s="1" t="s">
        <v>100</v>
      </c>
      <c r="I42" s="12" t="str" cm="1">
        <f t="array" aca="1" ref="I42" ca="1">RIGHT(_xlfn.TEXTJOIN("",TRUE,IF(ISNUMBER(MID(H42,ROW(INDIRECT("1"&amp;":"&amp;LEN(H42))),1)*1),MID(H42,ROW(INDIRECT("1"&amp;":"&amp;LEN(H42))),1),"")),4)</f>
        <v>2023</v>
      </c>
      <c r="J42" s="1" t="s">
        <v>99</v>
      </c>
      <c r="K42"/>
    </row>
    <row r="43" spans="1:11" x14ac:dyDescent="0.3">
      <c r="A43" s="18" t="s">
        <v>98</v>
      </c>
      <c r="B43" s="13">
        <v>3.54</v>
      </c>
      <c r="C43" s="13">
        <v>5.67</v>
      </c>
      <c r="D43" s="13">
        <f t="shared" si="1"/>
        <v>2.13</v>
      </c>
      <c r="E43" s="12">
        <v>2018</v>
      </c>
      <c r="F43" s="17">
        <v>2</v>
      </c>
      <c r="G43" s="17">
        <v>3</v>
      </c>
      <c r="H43" t="s">
        <v>209</v>
      </c>
      <c r="I43" s="12" t="str" cm="1">
        <f t="array" aca="1" ref="I43" ca="1">RIGHT(_xlfn.TEXTJOIN("",TRUE,IF(ISNUMBER(MID(H43,ROW(INDIRECT("1"&amp;":"&amp;LEN(H43))),1)*1),MID(H43,ROW(INDIRECT("1"&amp;":"&amp;LEN(H43))),1),"")),4)</f>
        <v>2022</v>
      </c>
      <c r="J43" t="s">
        <v>210</v>
      </c>
    </row>
    <row r="44" spans="1:11" x14ac:dyDescent="0.3">
      <c r="A44" s="18" t="s">
        <v>275</v>
      </c>
      <c r="B44" s="13">
        <v>14.7</v>
      </c>
      <c r="C44" s="13">
        <v>13.700000000000001</v>
      </c>
      <c r="D44" s="13">
        <f t="shared" si="1"/>
        <v>-0.99999999999999822</v>
      </c>
      <c r="E44" s="12">
        <v>1997</v>
      </c>
      <c r="F44" s="12">
        <v>2</v>
      </c>
      <c r="G44" s="12">
        <v>4</v>
      </c>
      <c r="H44" s="18" t="s">
        <v>294</v>
      </c>
      <c r="I44" s="12" t="str" cm="1">
        <f t="array" aca="1" ref="I44" ca="1">RIGHT(_xlfn.TEXTJOIN("",TRUE,IF(ISNUMBER(MID(H44,ROW(INDIRECT("1"&amp;":"&amp;LEN(H44))),1)*1),MID(H44,ROW(INDIRECT("1"&amp;":"&amp;LEN(H44))),1),"")),4)</f>
        <v>2005</v>
      </c>
      <c r="J44" t="s">
        <v>254</v>
      </c>
    </row>
    <row r="45" spans="1:11" x14ac:dyDescent="0.3">
      <c r="A45" s="1" t="s">
        <v>313</v>
      </c>
      <c r="B45" s="3">
        <v>4.16</v>
      </c>
      <c r="C45" s="3">
        <v>6.84</v>
      </c>
      <c r="D45" s="3">
        <f t="shared" si="1"/>
        <v>2.6799999999999997</v>
      </c>
      <c r="E45" s="4" t="s">
        <v>129</v>
      </c>
      <c r="F45" s="4">
        <v>1</v>
      </c>
      <c r="G45" s="4">
        <v>1</v>
      </c>
      <c r="H45" s="1" t="s">
        <v>128</v>
      </c>
      <c r="I45" s="12" t="str" cm="1">
        <f t="array" aca="1" ref="I45" ca="1">RIGHT(_xlfn.TEXTJOIN("",TRUE,IF(ISNUMBER(MID(H45,ROW(INDIRECT("1"&amp;":"&amp;LEN(H45))),1)*1),MID(H45,ROW(INDIRECT("1"&amp;":"&amp;LEN(H45))),1),"")),4)</f>
        <v>2009</v>
      </c>
      <c r="J45" s="1" t="s">
        <v>127</v>
      </c>
      <c r="K45"/>
    </row>
    <row r="46" spans="1:11" x14ac:dyDescent="0.3">
      <c r="A46" s="1" t="s">
        <v>313</v>
      </c>
      <c r="B46" s="3">
        <v>6.4</v>
      </c>
      <c r="C46" s="3">
        <v>17.599999999999998</v>
      </c>
      <c r="D46" s="3">
        <f t="shared" si="1"/>
        <v>11.199999999999998</v>
      </c>
      <c r="E46" s="4" t="s">
        <v>140</v>
      </c>
      <c r="F46" s="4">
        <v>1</v>
      </c>
      <c r="G46" s="4">
        <v>1</v>
      </c>
      <c r="H46" s="1" t="s">
        <v>139</v>
      </c>
      <c r="I46" s="12" t="str" cm="1">
        <f t="array" aca="1" ref="I46" ca="1">RIGHT(_xlfn.TEXTJOIN("",TRUE,IF(ISNUMBER(MID(H46,ROW(INDIRECT("1"&amp;":"&amp;LEN(H46))),1)*1),MID(H46,ROW(INDIRECT("1"&amp;":"&amp;LEN(H46))),1),"")),4)</f>
        <v>2020</v>
      </c>
      <c r="J46" s="1" t="s">
        <v>138</v>
      </c>
    </row>
    <row r="47" spans="1:11" x14ac:dyDescent="0.3">
      <c r="A47" s="1" t="s">
        <v>313</v>
      </c>
      <c r="B47" s="3">
        <v>6.7</v>
      </c>
      <c r="C47" s="3">
        <v>20.3</v>
      </c>
      <c r="D47" s="3">
        <f t="shared" si="1"/>
        <v>13.600000000000001</v>
      </c>
      <c r="E47" s="4" t="s">
        <v>140</v>
      </c>
      <c r="F47" s="4">
        <v>1</v>
      </c>
      <c r="G47" s="4">
        <v>1</v>
      </c>
      <c r="H47" s="1" t="s">
        <v>139</v>
      </c>
      <c r="I47" s="12" t="str" cm="1">
        <f t="array" aca="1" ref="I47" ca="1">RIGHT(_xlfn.TEXTJOIN("",TRUE,IF(ISNUMBER(MID(H47,ROW(INDIRECT("1"&amp;":"&amp;LEN(H47))),1)*1),MID(H47,ROW(INDIRECT("1"&amp;":"&amp;LEN(H47))),1),"")),4)</f>
        <v>2020</v>
      </c>
      <c r="J47" s="1" t="s">
        <v>138</v>
      </c>
    </row>
    <row r="48" spans="1:11" x14ac:dyDescent="0.3">
      <c r="A48" s="1" t="s">
        <v>313</v>
      </c>
      <c r="B48" s="3">
        <v>6.8000000000000007</v>
      </c>
      <c r="C48" s="3">
        <v>22.400000000000002</v>
      </c>
      <c r="D48" s="3">
        <f t="shared" si="1"/>
        <v>15.600000000000001</v>
      </c>
      <c r="E48" s="4" t="s">
        <v>140</v>
      </c>
      <c r="F48" s="4">
        <v>1</v>
      </c>
      <c r="G48" s="4">
        <v>1</v>
      </c>
      <c r="H48" s="1" t="s">
        <v>139</v>
      </c>
      <c r="I48" s="12" t="str" cm="1">
        <f t="array" aca="1" ref="I48" ca="1">RIGHT(_xlfn.TEXTJOIN("",TRUE,IF(ISNUMBER(MID(H48,ROW(INDIRECT("1"&amp;":"&amp;LEN(H48))),1)*1),MID(H48,ROW(INDIRECT("1"&amp;":"&amp;LEN(H48))),1),"")),4)</f>
        <v>2020</v>
      </c>
      <c r="J48" s="1" t="s">
        <v>138</v>
      </c>
    </row>
    <row r="49" spans="1:11" x14ac:dyDescent="0.3">
      <c r="A49" s="1" t="s">
        <v>313</v>
      </c>
      <c r="B49" s="3">
        <v>3.04</v>
      </c>
      <c r="C49" s="3">
        <v>4.8899999999999997</v>
      </c>
      <c r="D49" s="3">
        <f t="shared" si="1"/>
        <v>1.8499999999999996</v>
      </c>
      <c r="E49" s="4" t="s">
        <v>129</v>
      </c>
      <c r="F49" s="4">
        <v>1</v>
      </c>
      <c r="G49" s="4">
        <v>1</v>
      </c>
      <c r="H49" s="1" t="s">
        <v>128</v>
      </c>
      <c r="I49" s="12" t="str" cm="1">
        <f t="array" aca="1" ref="I49" ca="1">RIGHT(_xlfn.TEXTJOIN("",TRUE,IF(ISNUMBER(MID(H49,ROW(INDIRECT("1"&amp;":"&amp;LEN(H49))),1)*1),MID(H49,ROW(INDIRECT("1"&amp;":"&amp;LEN(H49))),1),"")),4)</f>
        <v>2009</v>
      </c>
      <c r="J49" s="1" t="s">
        <v>127</v>
      </c>
    </row>
    <row r="50" spans="1:11" x14ac:dyDescent="0.3">
      <c r="A50" s="1" t="s">
        <v>7</v>
      </c>
      <c r="B50" s="3">
        <v>8.3000000000000007</v>
      </c>
      <c r="C50" s="3">
        <v>9.8000000000000007</v>
      </c>
      <c r="D50" s="3">
        <f t="shared" si="1"/>
        <v>1.5</v>
      </c>
      <c r="E50" s="4">
        <v>1980</v>
      </c>
      <c r="F50" s="4">
        <v>1</v>
      </c>
      <c r="G50" s="4">
        <v>1</v>
      </c>
      <c r="H50" s="1" t="s">
        <v>186</v>
      </c>
      <c r="I50" s="12" t="str" cm="1">
        <f t="array" aca="1" ref="I50" ca="1">RIGHT(_xlfn.TEXTJOIN("",TRUE,IF(ISNUMBER(MID(H50,ROW(INDIRECT("1"&amp;":"&amp;LEN(H50))),1)*1),MID(H50,ROW(INDIRECT("1"&amp;":"&amp;LEN(H50))),1),"")),4)</f>
        <v>1997</v>
      </c>
      <c r="J50" s="1" t="s">
        <v>163</v>
      </c>
      <c r="K50"/>
    </row>
    <row r="51" spans="1:11" x14ac:dyDescent="0.3">
      <c r="A51" s="1" t="s">
        <v>7</v>
      </c>
      <c r="B51" s="3">
        <v>8.5</v>
      </c>
      <c r="C51" s="3">
        <v>11</v>
      </c>
      <c r="D51" s="3">
        <f t="shared" si="1"/>
        <v>2.5</v>
      </c>
      <c r="E51" s="4">
        <v>1980</v>
      </c>
      <c r="F51" s="4">
        <v>1</v>
      </c>
      <c r="G51" s="4">
        <v>1</v>
      </c>
      <c r="H51" s="1" t="s">
        <v>186</v>
      </c>
      <c r="I51" s="12" t="str" cm="1">
        <f t="array" aca="1" ref="I51" ca="1">RIGHT(_xlfn.TEXTJOIN("",TRUE,IF(ISNUMBER(MID(H51,ROW(INDIRECT("1"&amp;":"&amp;LEN(H51))),1)*1),MID(H51,ROW(INDIRECT("1"&amp;":"&amp;LEN(H51))),1),"")),4)</f>
        <v>1997</v>
      </c>
      <c r="J51" s="1" t="s">
        <v>163</v>
      </c>
      <c r="K51"/>
    </row>
    <row r="52" spans="1:11" x14ac:dyDescent="0.3">
      <c r="A52" s="1" t="s">
        <v>7</v>
      </c>
      <c r="B52" s="3">
        <v>8.5</v>
      </c>
      <c r="C52" s="3">
        <v>11</v>
      </c>
      <c r="D52" s="3">
        <f t="shared" si="1"/>
        <v>2.5</v>
      </c>
      <c r="E52" s="4">
        <v>1994</v>
      </c>
      <c r="F52" s="4">
        <v>1</v>
      </c>
      <c r="G52" s="4">
        <v>1</v>
      </c>
      <c r="H52" s="1" t="s">
        <v>26</v>
      </c>
      <c r="I52" s="12" t="str" cm="1">
        <f t="array" aca="1" ref="I52" ca="1">RIGHT(_xlfn.TEXTJOIN("",TRUE,IF(ISNUMBER(MID(H52,ROW(INDIRECT("1"&amp;":"&amp;LEN(H52))),1)*1),MID(H52,ROW(INDIRECT("1"&amp;":"&amp;LEN(H52))),1),"")),4)</f>
        <v>2001</v>
      </c>
      <c r="J52" s="1" t="s">
        <v>81</v>
      </c>
      <c r="K52"/>
    </row>
    <row r="53" spans="1:11" x14ac:dyDescent="0.3">
      <c r="A53" s="1" t="s">
        <v>7</v>
      </c>
      <c r="B53" s="3">
        <v>8.9</v>
      </c>
      <c r="C53" s="3">
        <v>12.9</v>
      </c>
      <c r="D53" s="3">
        <f t="shared" si="1"/>
        <v>4</v>
      </c>
      <c r="E53" s="14"/>
      <c r="F53" s="14">
        <v>1</v>
      </c>
      <c r="G53" s="14">
        <v>1</v>
      </c>
      <c r="H53" s="1" t="s">
        <v>104</v>
      </c>
      <c r="I53" s="12" t="str" cm="1">
        <f t="array" aca="1" ref="I53" ca="1">RIGHT(_xlfn.TEXTJOIN("",TRUE,IF(ISNUMBER(MID(H53,ROW(INDIRECT("1"&amp;":"&amp;LEN(H53))),1)*1),MID(H53,ROW(INDIRECT("1"&amp;":"&amp;LEN(H53))),1),"")),4)</f>
        <v>1999</v>
      </c>
      <c r="J53" s="1" t="s">
        <v>170</v>
      </c>
    </row>
    <row r="54" spans="1:11" x14ac:dyDescent="0.3">
      <c r="A54" s="1" t="s">
        <v>56</v>
      </c>
      <c r="B54" s="3">
        <v>7.3</v>
      </c>
      <c r="C54" s="3">
        <v>0</v>
      </c>
      <c r="D54" s="3">
        <f t="shared" si="1"/>
        <v>-7.3</v>
      </c>
      <c r="E54" s="4">
        <v>1967</v>
      </c>
      <c r="F54" s="4">
        <v>1</v>
      </c>
      <c r="G54" s="4">
        <v>1</v>
      </c>
      <c r="H54" s="1" t="s">
        <v>59</v>
      </c>
      <c r="I54" s="12" t="str" cm="1">
        <f t="array" aca="1" ref="I54" ca="1">RIGHT(_xlfn.TEXTJOIN("",TRUE,IF(ISNUMBER(MID(H54,ROW(INDIRECT("1"&amp;":"&amp;LEN(H54))),1)*1),MID(H54,ROW(INDIRECT("1"&amp;":"&amp;LEN(H54))),1),"")),4)</f>
        <v>2013</v>
      </c>
      <c r="J54" s="1" t="s">
        <v>60</v>
      </c>
    </row>
    <row r="55" spans="1:11" x14ac:dyDescent="0.3">
      <c r="A55" s="1" t="s">
        <v>56</v>
      </c>
      <c r="B55" s="3">
        <v>7.3</v>
      </c>
      <c r="C55" s="3">
        <v>7.1</v>
      </c>
      <c r="D55" s="3">
        <f t="shared" si="1"/>
        <v>-0.20000000000000018</v>
      </c>
      <c r="E55" s="4">
        <v>1967</v>
      </c>
      <c r="F55" s="4">
        <v>1</v>
      </c>
      <c r="G55" s="4">
        <v>1</v>
      </c>
      <c r="H55" s="1" t="s">
        <v>57</v>
      </c>
      <c r="I55" s="12" t="str" cm="1">
        <f t="array" aca="1" ref="I55" ca="1">RIGHT(_xlfn.TEXTJOIN("",TRUE,IF(ISNUMBER(MID(H55,ROW(INDIRECT("1"&amp;":"&amp;LEN(H55))),1)*1),MID(H55,ROW(INDIRECT("1"&amp;":"&amp;LEN(H55))),1),"")),4)</f>
        <v>2021</v>
      </c>
      <c r="J55" s="1" t="s">
        <v>58</v>
      </c>
      <c r="K55"/>
    </row>
    <row r="56" spans="1:11" x14ac:dyDescent="0.3">
      <c r="A56" s="1" t="s">
        <v>56</v>
      </c>
      <c r="B56" s="3">
        <v>7.3</v>
      </c>
      <c r="C56" s="3">
        <v>9.3000000000000007</v>
      </c>
      <c r="D56" s="3">
        <f t="shared" si="1"/>
        <v>2.0000000000000009</v>
      </c>
      <c r="E56" s="4">
        <v>1967</v>
      </c>
      <c r="F56" s="4">
        <v>1</v>
      </c>
      <c r="G56" s="4">
        <v>1</v>
      </c>
      <c r="H56" s="1" t="s">
        <v>57</v>
      </c>
      <c r="I56" s="12" t="str" cm="1">
        <f t="array" aca="1" ref="I56" ca="1">RIGHT(_xlfn.TEXTJOIN("",TRUE,IF(ISNUMBER(MID(H56,ROW(INDIRECT("1"&amp;":"&amp;LEN(H56))),1)*1),MID(H56,ROW(INDIRECT("1"&amp;":"&amp;LEN(H56))),1),"")),4)</f>
        <v>2021</v>
      </c>
      <c r="J56" s="1" t="s">
        <v>58</v>
      </c>
    </row>
    <row r="57" spans="1:11" x14ac:dyDescent="0.3">
      <c r="A57" t="s">
        <v>348</v>
      </c>
      <c r="B57" s="12">
        <v>1.1100000000000001</v>
      </c>
      <c r="C57" s="12">
        <v>1.99</v>
      </c>
      <c r="D57" s="13">
        <f t="shared" si="1"/>
        <v>0.87999999999999989</v>
      </c>
      <c r="E57" s="12">
        <v>2004</v>
      </c>
      <c r="F57" s="12">
        <v>2</v>
      </c>
      <c r="G57" s="12">
        <v>2</v>
      </c>
      <c r="H57" t="s">
        <v>349</v>
      </c>
      <c r="I57" s="12" t="str" cm="1">
        <f t="array" aca="1" ref="I57" ca="1">RIGHT(_xlfn.TEXTJOIN("",TRUE,IF(ISNUMBER(MID(H57,ROW(INDIRECT("1"&amp;":"&amp;LEN(H57))),1)*1),MID(H57,ROW(INDIRECT("1"&amp;":"&amp;LEN(H57))),1),"")),4)</f>
        <v>2010</v>
      </c>
      <c r="J57" t="s">
        <v>350</v>
      </c>
    </row>
    <row r="58" spans="1:11" x14ac:dyDescent="0.3">
      <c r="A58" s="1" t="s">
        <v>11</v>
      </c>
      <c r="B58" s="3">
        <v>6.8599999999999994</v>
      </c>
      <c r="C58" s="3">
        <v>0.01</v>
      </c>
      <c r="D58" s="3">
        <f t="shared" si="1"/>
        <v>-6.85</v>
      </c>
      <c r="E58" s="4" t="s">
        <v>130</v>
      </c>
      <c r="F58" s="4">
        <v>1</v>
      </c>
      <c r="G58" s="4">
        <v>1</v>
      </c>
      <c r="H58" s="1" t="s">
        <v>131</v>
      </c>
      <c r="I58" s="12" t="str" cm="1">
        <f t="array" aca="1" ref="I58" ca="1">RIGHT(_xlfn.TEXTJOIN("",TRUE,IF(ISNUMBER(MID(H58,ROW(INDIRECT("1"&amp;":"&amp;LEN(H58))),1)*1),MID(H58,ROW(INDIRECT("1"&amp;":"&amp;LEN(H58))),1),"")),4)</f>
        <v>2016</v>
      </c>
      <c r="J58" s="1" t="s">
        <v>132</v>
      </c>
    </row>
    <row r="59" spans="1:11" x14ac:dyDescent="0.3">
      <c r="A59" s="1" t="s">
        <v>11</v>
      </c>
      <c r="B59" s="3">
        <v>6.1</v>
      </c>
      <c r="C59" s="3">
        <v>0</v>
      </c>
      <c r="D59" s="3">
        <f t="shared" si="1"/>
        <v>-6.1</v>
      </c>
      <c r="E59" s="4">
        <v>1949</v>
      </c>
      <c r="F59" s="4">
        <v>1</v>
      </c>
      <c r="G59" s="4">
        <v>1</v>
      </c>
      <c r="H59" s="1" t="s">
        <v>72</v>
      </c>
      <c r="I59" s="12" t="str" cm="1">
        <f t="array" aca="1" ref="I59" ca="1">RIGHT(_xlfn.TEXTJOIN("",TRUE,IF(ISNUMBER(MID(H59,ROW(INDIRECT("1"&amp;":"&amp;LEN(H59))),1)*1),MID(H59,ROW(INDIRECT("1"&amp;":"&amp;LEN(H59))),1),"")),4)</f>
        <v>2008</v>
      </c>
      <c r="J59" s="1" t="s">
        <v>73</v>
      </c>
    </row>
    <row r="60" spans="1:11" x14ac:dyDescent="0.3">
      <c r="A60" s="18" t="s">
        <v>11</v>
      </c>
      <c r="B60" s="13">
        <v>5.5</v>
      </c>
      <c r="C60" s="13">
        <v>4.8</v>
      </c>
      <c r="D60" s="13">
        <f t="shared" si="1"/>
        <v>-0.70000000000000018</v>
      </c>
      <c r="E60" s="12">
        <v>1986</v>
      </c>
      <c r="F60" s="12">
        <v>1</v>
      </c>
      <c r="G60" s="12">
        <v>1</v>
      </c>
      <c r="H60" s="18" t="s">
        <v>296</v>
      </c>
      <c r="I60" s="12" t="str" cm="1">
        <f t="array" aca="1" ref="I60" ca="1">RIGHT(_xlfn.TEXTJOIN("",TRUE,IF(ISNUMBER(MID(H60,ROW(INDIRECT("1"&amp;":"&amp;LEN(H60))),1)*1),MID(H60,ROW(INDIRECT("1"&amp;":"&amp;LEN(H60))),1),"")),4)</f>
        <v>1999</v>
      </c>
      <c r="J60" t="s">
        <v>257</v>
      </c>
    </row>
    <row r="61" spans="1:11" x14ac:dyDescent="0.3">
      <c r="A61" s="1" t="s">
        <v>11</v>
      </c>
      <c r="B61" s="3">
        <v>0.6</v>
      </c>
      <c r="C61" s="3">
        <v>0.70000000000000007</v>
      </c>
      <c r="D61" s="3">
        <f t="shared" si="1"/>
        <v>0.10000000000000009</v>
      </c>
      <c r="E61" s="4" t="s">
        <v>118</v>
      </c>
      <c r="F61" s="4">
        <v>1</v>
      </c>
      <c r="G61" s="4">
        <v>1</v>
      </c>
      <c r="H61" s="1" t="s">
        <v>119</v>
      </c>
      <c r="I61" s="12" t="str" cm="1">
        <f t="array" aca="1" ref="I61" ca="1">RIGHT(_xlfn.TEXTJOIN("",TRUE,IF(ISNUMBER(MID(H61,ROW(INDIRECT("1"&amp;":"&amp;LEN(H61))),1)*1),MID(H61,ROW(INDIRECT("1"&amp;":"&amp;LEN(H61))),1),"")),4)</f>
        <v>2007</v>
      </c>
      <c r="J61" s="1" t="s">
        <v>120</v>
      </c>
      <c r="K61"/>
    </row>
    <row r="62" spans="1:11" x14ac:dyDescent="0.3">
      <c r="A62" s="18" t="s">
        <v>11</v>
      </c>
      <c r="B62" s="13">
        <v>3.5999999999999996</v>
      </c>
      <c r="C62" s="13">
        <v>4.2</v>
      </c>
      <c r="D62" s="13">
        <f t="shared" si="1"/>
        <v>0.60000000000000053</v>
      </c>
      <c r="E62" s="12">
        <v>1995</v>
      </c>
      <c r="F62" s="12">
        <v>1</v>
      </c>
      <c r="G62" s="12">
        <v>1</v>
      </c>
      <c r="H62" s="18" t="s">
        <v>278</v>
      </c>
      <c r="I62" s="12" t="str" cm="1">
        <f t="array" aca="1" ref="I62" ca="1">RIGHT(_xlfn.TEXTJOIN("",TRUE,IF(ISNUMBER(MID(H62,ROW(INDIRECT("1"&amp;":"&amp;LEN(H62))),1)*1),MID(H62,ROW(INDIRECT("1"&amp;":"&amp;LEN(H62))),1),"")),4)</f>
        <v>2002</v>
      </c>
      <c r="J62" s="19" t="s">
        <v>312</v>
      </c>
    </row>
    <row r="63" spans="1:11" x14ac:dyDescent="0.3">
      <c r="A63" s="1" t="s">
        <v>11</v>
      </c>
      <c r="B63" s="3">
        <v>6.58</v>
      </c>
      <c r="C63" s="3">
        <v>7.92</v>
      </c>
      <c r="D63" s="3">
        <f t="shared" si="1"/>
        <v>1.3399999999999999</v>
      </c>
      <c r="E63" s="4">
        <v>2004</v>
      </c>
      <c r="F63" s="4">
        <v>1</v>
      </c>
      <c r="G63" s="4">
        <v>1</v>
      </c>
      <c r="H63" s="1" t="s">
        <v>184</v>
      </c>
      <c r="I63" s="12" t="str" cm="1">
        <f t="array" aca="1" ref="I63" ca="1">RIGHT(_xlfn.TEXTJOIN("",TRUE,IF(ISNUMBER(MID(H63,ROW(INDIRECT("1"&amp;":"&amp;LEN(H63))),1)*1),MID(H63,ROW(INDIRECT("1"&amp;":"&amp;LEN(H63))),1),"")),4)</f>
        <v>2012</v>
      </c>
      <c r="J63" s="1" t="s">
        <v>176</v>
      </c>
    </row>
    <row r="64" spans="1:11" x14ac:dyDescent="0.3">
      <c r="A64" s="1" t="s">
        <v>11</v>
      </c>
      <c r="B64" s="3">
        <v>6.1</v>
      </c>
      <c r="C64" s="3">
        <v>8.6</v>
      </c>
      <c r="D64" s="3">
        <f t="shared" si="1"/>
        <v>2.5</v>
      </c>
      <c r="E64" s="4">
        <v>2001</v>
      </c>
      <c r="F64" s="4">
        <v>1</v>
      </c>
      <c r="G64" s="4">
        <v>1</v>
      </c>
      <c r="H64" s="1" t="s">
        <v>27</v>
      </c>
      <c r="I64" s="12" t="str" cm="1">
        <f t="array" aca="1" ref="I64" ca="1">RIGHT(_xlfn.TEXTJOIN("",TRUE,IF(ISNUMBER(MID(H64,ROW(INDIRECT("1"&amp;":"&amp;LEN(H64))),1)*1),MID(H64,ROW(INDIRECT("1"&amp;":"&amp;LEN(H64))),1),"")),4)</f>
        <v>2006</v>
      </c>
      <c r="J64" s="16" t="s">
        <v>28</v>
      </c>
    </row>
    <row r="65" spans="1:11" x14ac:dyDescent="0.3">
      <c r="A65" s="18" t="s">
        <v>11</v>
      </c>
      <c r="B65" s="13">
        <v>6.1</v>
      </c>
      <c r="C65" s="13">
        <v>8.6</v>
      </c>
      <c r="D65" s="13">
        <f t="shared" si="1"/>
        <v>2.5</v>
      </c>
      <c r="E65" s="12">
        <v>2001</v>
      </c>
      <c r="F65" s="12">
        <v>1</v>
      </c>
      <c r="G65" s="12">
        <v>1</v>
      </c>
      <c r="H65" s="18" t="s">
        <v>351</v>
      </c>
      <c r="I65" s="12" t="str" cm="1">
        <f t="array" aca="1" ref="I65" ca="1">RIGHT(_xlfn.TEXTJOIN("",TRUE,IF(ISNUMBER(MID(H65,ROW(INDIRECT("1"&amp;":"&amp;LEN(H65))),1)*1),MID(H65,ROW(INDIRECT("1"&amp;":"&amp;LEN(H65))),1),"")),4)</f>
        <v>2004</v>
      </c>
      <c r="J65" t="s">
        <v>352</v>
      </c>
    </row>
    <row r="66" spans="1:11" x14ac:dyDescent="0.3">
      <c r="A66" s="1" t="s">
        <v>11</v>
      </c>
      <c r="B66" s="3">
        <v>6.2</v>
      </c>
      <c r="C66" s="3">
        <v>13.2</v>
      </c>
      <c r="D66" s="3">
        <f t="shared" ref="D66:D97" si="2">C66-B66</f>
        <v>6.9999999999999991</v>
      </c>
      <c r="E66" s="4">
        <v>2004</v>
      </c>
      <c r="F66" s="4">
        <v>1</v>
      </c>
      <c r="G66" s="4">
        <v>1</v>
      </c>
      <c r="H66" s="1" t="s">
        <v>52</v>
      </c>
      <c r="I66" s="12" t="str" cm="1">
        <f t="array" aca="1" ref="I66" ca="1">RIGHT(_xlfn.TEXTJOIN("",TRUE,IF(ISNUMBER(MID(H66,ROW(INDIRECT("1"&amp;":"&amp;LEN(H66))),1)*1),MID(H66,ROW(INDIRECT("1"&amp;":"&amp;LEN(H66))),1),"")),4)</f>
        <v>2021</v>
      </c>
      <c r="J66" s="1" t="s">
        <v>53</v>
      </c>
      <c r="K66"/>
    </row>
    <row r="67" spans="1:11" x14ac:dyDescent="0.3">
      <c r="A67" s="1" t="s">
        <v>101</v>
      </c>
      <c r="B67" s="3">
        <v>5.9</v>
      </c>
      <c r="C67" s="3">
        <v>8</v>
      </c>
      <c r="D67" s="3">
        <f t="shared" si="2"/>
        <v>2.0999999999999996</v>
      </c>
      <c r="E67" s="4">
        <v>1977</v>
      </c>
      <c r="F67" s="4">
        <v>1</v>
      </c>
      <c r="G67" s="4">
        <v>1</v>
      </c>
      <c r="H67" s="1" t="s">
        <v>102</v>
      </c>
      <c r="I67" s="12" t="str" cm="1">
        <f t="array" aca="1" ref="I67" ca="1">RIGHT(_xlfn.TEXTJOIN("",TRUE,IF(ISNUMBER(MID(H67,ROW(INDIRECT("1"&amp;":"&amp;LEN(H67))),1)*1),MID(H67,ROW(INDIRECT("1"&amp;":"&amp;LEN(H67))),1),"")),4)</f>
        <v>2022</v>
      </c>
      <c r="J67" s="1" t="s">
        <v>103</v>
      </c>
    </row>
    <row r="68" spans="1:11" x14ac:dyDescent="0.3">
      <c r="A68" s="18" t="s">
        <v>101</v>
      </c>
      <c r="B68" s="13">
        <v>3.7</v>
      </c>
      <c r="C68" s="13">
        <v>7.2</v>
      </c>
      <c r="D68" s="13">
        <f t="shared" si="2"/>
        <v>3.5</v>
      </c>
      <c r="E68" s="12">
        <v>2019</v>
      </c>
      <c r="F68" s="17">
        <v>1</v>
      </c>
      <c r="G68" s="17">
        <v>1</v>
      </c>
      <c r="H68" t="s">
        <v>198</v>
      </c>
      <c r="I68" s="12" t="str" cm="1">
        <f t="array" aca="1" ref="I68" ca="1">RIGHT(_xlfn.TEXTJOIN("",TRUE,IF(ISNUMBER(MID(H68,ROW(INDIRECT("1"&amp;":"&amp;LEN(H68))),1)*1),MID(H68,ROW(INDIRECT("1"&amp;":"&amp;LEN(H68))),1),"")),4)</f>
        <v>2024</v>
      </c>
      <c r="J68" t="s">
        <v>199</v>
      </c>
    </row>
    <row r="69" spans="1:11" x14ac:dyDescent="0.3">
      <c r="A69" s="18" t="s">
        <v>101</v>
      </c>
      <c r="B69" s="13">
        <v>6</v>
      </c>
      <c r="C69" s="13">
        <v>11.5</v>
      </c>
      <c r="D69" s="13">
        <f t="shared" si="2"/>
        <v>5.5</v>
      </c>
      <c r="E69" s="12">
        <v>2011</v>
      </c>
      <c r="F69" s="17">
        <v>1</v>
      </c>
      <c r="G69" s="17">
        <v>1</v>
      </c>
      <c r="H69" t="s">
        <v>198</v>
      </c>
      <c r="I69" s="12" t="str" cm="1">
        <f t="array" aca="1" ref="I69" ca="1">RIGHT(_xlfn.TEXTJOIN("",TRUE,IF(ISNUMBER(MID(H69,ROW(INDIRECT("1"&amp;":"&amp;LEN(H69))),1)*1),MID(H69,ROW(INDIRECT("1"&amp;":"&amp;LEN(H69))),1),"")),4)</f>
        <v>2024</v>
      </c>
      <c r="J69" t="s">
        <v>199</v>
      </c>
    </row>
    <row r="70" spans="1:11" x14ac:dyDescent="0.3">
      <c r="A70" s="1" t="s">
        <v>109</v>
      </c>
      <c r="B70" s="3">
        <v>6.1</v>
      </c>
      <c r="C70" s="3">
        <v>16.899999999999999</v>
      </c>
      <c r="D70" s="3">
        <f t="shared" si="2"/>
        <v>10.799999999999999</v>
      </c>
      <c r="E70" s="4">
        <v>1990</v>
      </c>
      <c r="F70" s="4">
        <v>2</v>
      </c>
      <c r="G70" s="4">
        <v>3</v>
      </c>
      <c r="H70" s="1" t="s">
        <v>111</v>
      </c>
      <c r="I70" s="12" t="str" cm="1">
        <f t="array" aca="1" ref="I70" ca="1">RIGHT(_xlfn.TEXTJOIN("",TRUE,IF(ISNUMBER(MID(H70,ROW(INDIRECT("1"&amp;":"&amp;LEN(H70))),1)*1),MID(H70,ROW(INDIRECT("1"&amp;":"&amp;LEN(H70))),1),"")),4)</f>
        <v>1999</v>
      </c>
      <c r="J70" s="1" t="s">
        <v>110</v>
      </c>
    </row>
    <row r="71" spans="1:11" x14ac:dyDescent="0.3">
      <c r="A71" s="18" t="s">
        <v>276</v>
      </c>
      <c r="B71" s="13">
        <v>7.7</v>
      </c>
      <c r="C71" s="13">
        <v>8.1</v>
      </c>
      <c r="D71" s="13">
        <f t="shared" si="2"/>
        <v>0.39999999999999947</v>
      </c>
      <c r="E71" s="12">
        <v>1995</v>
      </c>
      <c r="F71" s="12">
        <v>1</v>
      </c>
      <c r="G71" s="12">
        <v>1</v>
      </c>
      <c r="H71" s="18" t="s">
        <v>278</v>
      </c>
      <c r="I71" s="12" t="str" cm="1">
        <f t="array" aca="1" ref="I71" ca="1">RIGHT(_xlfn.TEXTJOIN("",TRUE,IF(ISNUMBER(MID(H71,ROW(INDIRECT("1"&amp;":"&amp;LEN(H71))),1)*1),MID(H71,ROW(INDIRECT("1"&amp;":"&amp;LEN(H71))),1),"")),4)</f>
        <v>2002</v>
      </c>
      <c r="J71" s="19" t="s">
        <v>312</v>
      </c>
    </row>
    <row r="72" spans="1:11" x14ac:dyDescent="0.3">
      <c r="A72" s="1" t="s">
        <v>106</v>
      </c>
      <c r="B72" s="3">
        <v>10</v>
      </c>
      <c r="C72" s="3">
        <v>15.5</v>
      </c>
      <c r="D72" s="3">
        <f t="shared" si="2"/>
        <v>5.5</v>
      </c>
      <c r="E72" s="4">
        <v>2010</v>
      </c>
      <c r="F72" s="4">
        <v>2</v>
      </c>
      <c r="G72" s="4">
        <v>3</v>
      </c>
      <c r="H72" s="1" t="s">
        <v>108</v>
      </c>
      <c r="I72" s="12" t="str" cm="1">
        <f t="array" aca="1" ref="I72" ca="1">RIGHT(_xlfn.TEXTJOIN("",TRUE,IF(ISNUMBER(MID(H72,ROW(INDIRECT("1"&amp;":"&amp;LEN(H72))),1)*1),MID(H72,ROW(INDIRECT("1"&amp;":"&amp;LEN(H72))),1),"")),4)</f>
        <v>2023</v>
      </c>
      <c r="J72" s="1" t="s">
        <v>107</v>
      </c>
    </row>
    <row r="73" spans="1:11" x14ac:dyDescent="0.3">
      <c r="A73" s="18" t="s">
        <v>236</v>
      </c>
      <c r="B73" s="3">
        <v>9</v>
      </c>
      <c r="C73" s="3">
        <v>12.9</v>
      </c>
      <c r="D73" s="3">
        <f t="shared" si="2"/>
        <v>3.9000000000000004</v>
      </c>
      <c r="E73" s="4">
        <v>2000</v>
      </c>
      <c r="F73" s="4">
        <v>2</v>
      </c>
      <c r="G73" s="4">
        <v>2</v>
      </c>
      <c r="H73" s="1" t="s">
        <v>358</v>
      </c>
      <c r="I73" s="12">
        <v>2017</v>
      </c>
      <c r="J73" s="1" t="s">
        <v>359</v>
      </c>
    </row>
    <row r="74" spans="1:11" x14ac:dyDescent="0.3">
      <c r="A74" s="18" t="s">
        <v>236</v>
      </c>
      <c r="B74" s="13">
        <v>4.92</v>
      </c>
      <c r="C74" s="13">
        <v>7.47</v>
      </c>
      <c r="D74" s="13">
        <f t="shared" si="2"/>
        <v>2.5499999999999998</v>
      </c>
      <c r="E74" s="12">
        <v>2008</v>
      </c>
      <c r="F74" s="17">
        <v>2</v>
      </c>
      <c r="G74" s="17">
        <v>2</v>
      </c>
      <c r="H74" t="s">
        <v>238</v>
      </c>
      <c r="I74" s="12" t="str" cm="1">
        <f t="array" aca="1" ref="I74" ca="1">RIGHT(_xlfn.TEXTJOIN("",TRUE,IF(ISNUMBER(MID(H74,ROW(INDIRECT("1"&amp;":"&amp;LEN(H74))),1)*1),MID(H74,ROW(INDIRECT("1"&amp;":"&amp;LEN(H74))),1),"")),4)</f>
        <v>2015</v>
      </c>
      <c r="J74" t="s">
        <v>237</v>
      </c>
    </row>
    <row r="75" spans="1:11" x14ac:dyDescent="0.3">
      <c r="A75" s="18" t="s">
        <v>236</v>
      </c>
      <c r="B75" s="7">
        <v>7.8</v>
      </c>
      <c r="C75" s="7">
        <v>9.1</v>
      </c>
      <c r="D75" s="3">
        <f t="shared" si="2"/>
        <v>1.2999999999999998</v>
      </c>
      <c r="E75" s="4">
        <v>1995</v>
      </c>
      <c r="F75" s="4">
        <v>2</v>
      </c>
      <c r="G75" s="4">
        <v>2</v>
      </c>
      <c r="H75" s="5" t="s">
        <v>29</v>
      </c>
      <c r="I75" s="12" t="str" cm="1">
        <f t="array" aca="1" ref="I75" ca="1">RIGHT(_xlfn.TEXTJOIN("",TRUE,IF(ISNUMBER(MID(H75,ROW(INDIRECT("1"&amp;":"&amp;LEN(H75))),1)*1),MID(H75,ROW(INDIRECT("1"&amp;":"&amp;LEN(H75))),1),"")),4)</f>
        <v>2001</v>
      </c>
      <c r="J75" s="5" t="s">
        <v>78</v>
      </c>
    </row>
    <row r="76" spans="1:11" x14ac:dyDescent="0.3">
      <c r="A76" t="s">
        <v>345</v>
      </c>
      <c r="B76" s="12">
        <v>5.3</v>
      </c>
      <c r="C76" s="12">
        <v>22.4</v>
      </c>
      <c r="D76" s="13">
        <f t="shared" si="2"/>
        <v>17.099999999999998</v>
      </c>
      <c r="E76" s="12">
        <v>2012</v>
      </c>
      <c r="F76" s="12">
        <v>2</v>
      </c>
      <c r="G76" s="12">
        <v>2</v>
      </c>
      <c r="H76" t="s">
        <v>346</v>
      </c>
      <c r="I76" s="12" t="str" cm="1">
        <f t="array" aca="1" ref="I76" ca="1">RIGHT(_xlfn.TEXTJOIN("",TRUE,IF(ISNUMBER(MID(H76,ROW(INDIRECT("1"&amp;":"&amp;LEN(H76))),1)*1),MID(H76,ROW(INDIRECT("1"&amp;":"&amp;LEN(H76))),1),"")),4)</f>
        <v>2018</v>
      </c>
      <c r="J76" t="s">
        <v>347</v>
      </c>
    </row>
    <row r="77" spans="1:11" x14ac:dyDescent="0.3">
      <c r="A77" s="18" t="s">
        <v>0</v>
      </c>
      <c r="B77" s="13">
        <v>8.5</v>
      </c>
      <c r="C77" s="13">
        <v>8.7999999999999989</v>
      </c>
      <c r="D77" s="13">
        <f t="shared" si="2"/>
        <v>0.29999999999999893</v>
      </c>
      <c r="E77" s="12">
        <v>1995</v>
      </c>
      <c r="F77" s="12">
        <v>1</v>
      </c>
      <c r="G77" s="12">
        <v>1</v>
      </c>
      <c r="H77" s="18" t="s">
        <v>278</v>
      </c>
      <c r="I77" s="12" t="str" cm="1">
        <f t="array" aca="1" ref="I77" ca="1">RIGHT(_xlfn.TEXTJOIN("",TRUE,IF(ISNUMBER(MID(H77,ROW(INDIRECT("1"&amp;":"&amp;LEN(H77))),1)*1),MID(H77,ROW(INDIRECT("1"&amp;":"&amp;LEN(H77))),1),"")),4)</f>
        <v>2002</v>
      </c>
      <c r="J77" s="19" t="s">
        <v>312</v>
      </c>
      <c r="K77"/>
    </row>
    <row r="78" spans="1:11" x14ac:dyDescent="0.3">
      <c r="A78" s="1" t="s">
        <v>0</v>
      </c>
      <c r="B78" s="3">
        <v>7.4</v>
      </c>
      <c r="C78" s="3">
        <v>10.1</v>
      </c>
      <c r="D78" s="3">
        <f t="shared" si="2"/>
        <v>2.6999999999999993</v>
      </c>
      <c r="E78" s="4">
        <v>1987</v>
      </c>
      <c r="F78" s="4">
        <v>1</v>
      </c>
      <c r="G78" s="4">
        <v>1</v>
      </c>
      <c r="H78" s="1" t="s">
        <v>30</v>
      </c>
      <c r="I78" s="12" t="str" cm="1">
        <f t="array" aca="1" ref="I78" ca="1">RIGHT(_xlfn.TEXTJOIN("",TRUE,IF(ISNUMBER(MID(H78,ROW(INDIRECT("1"&amp;":"&amp;LEN(H78))),1)*1),MID(H78,ROW(INDIRECT("1"&amp;":"&amp;LEN(H78))),1),"")),4)</f>
        <v>1999</v>
      </c>
      <c r="J78" s="1" t="s">
        <v>77</v>
      </c>
      <c r="K78"/>
    </row>
    <row r="79" spans="1:11" x14ac:dyDescent="0.3">
      <c r="A79" s="1" t="s">
        <v>0</v>
      </c>
      <c r="B79" s="3">
        <v>8</v>
      </c>
      <c r="C79" s="3">
        <v>13.6</v>
      </c>
      <c r="D79" s="3">
        <f t="shared" si="2"/>
        <v>5.6</v>
      </c>
      <c r="E79" s="14">
        <v>1987</v>
      </c>
      <c r="F79" s="14">
        <v>1</v>
      </c>
      <c r="G79" s="14">
        <v>1</v>
      </c>
      <c r="H79" s="1" t="s">
        <v>316</v>
      </c>
      <c r="I79" s="12">
        <v>2000</v>
      </c>
      <c r="J79" s="1" t="s">
        <v>172</v>
      </c>
      <c r="K79"/>
    </row>
    <row r="80" spans="1:11" x14ac:dyDescent="0.3">
      <c r="A80" s="1" t="s">
        <v>6</v>
      </c>
      <c r="B80" s="3">
        <v>4.8</v>
      </c>
      <c r="C80" s="3">
        <v>5.7</v>
      </c>
      <c r="D80" s="3">
        <f t="shared" si="2"/>
        <v>0.90000000000000036</v>
      </c>
      <c r="E80" s="4">
        <v>1994</v>
      </c>
      <c r="F80" s="4">
        <v>1</v>
      </c>
      <c r="G80" s="4">
        <v>1</v>
      </c>
      <c r="H80" s="1" t="s">
        <v>31</v>
      </c>
      <c r="I80" s="12" t="str" cm="1">
        <f t="array" aca="1" ref="I80" ca="1">RIGHT(_xlfn.TEXTJOIN("",TRUE,IF(ISNUMBER(MID(H80,ROW(INDIRECT("1"&amp;":"&amp;LEN(H80))),1)*1),MID(H80,ROW(INDIRECT("1"&amp;":"&amp;LEN(H80))),1),"")),4)</f>
        <v>1999</v>
      </c>
      <c r="J80" s="1" t="s">
        <v>82</v>
      </c>
      <c r="K80"/>
    </row>
    <row r="81" spans="1:12" x14ac:dyDescent="0.3">
      <c r="A81" s="18" t="s">
        <v>6</v>
      </c>
      <c r="B81" s="13">
        <v>4.7</v>
      </c>
      <c r="C81" s="13">
        <v>7.8</v>
      </c>
      <c r="D81" s="13">
        <f t="shared" si="2"/>
        <v>3.0999999999999996</v>
      </c>
      <c r="E81" s="12">
        <v>1995</v>
      </c>
      <c r="F81" s="12">
        <v>1</v>
      </c>
      <c r="G81" s="12">
        <v>1</v>
      </c>
      <c r="H81" s="18" t="s">
        <v>287</v>
      </c>
      <c r="I81" s="12" t="str" cm="1">
        <f t="array" aca="1" ref="I81" ca="1">RIGHT(_xlfn.TEXTJOIN("",TRUE,IF(ISNUMBER(MID(H81,ROW(INDIRECT("1"&amp;":"&amp;LEN(H81))),1)*1),MID(H81,ROW(INDIRECT("1"&amp;":"&amp;LEN(H81))),1),"")),4)</f>
        <v>2002</v>
      </c>
      <c r="J81" t="s">
        <v>246</v>
      </c>
      <c r="K81"/>
    </row>
    <row r="82" spans="1:12" x14ac:dyDescent="0.3">
      <c r="A82" s="1" t="s">
        <v>9</v>
      </c>
      <c r="B82" s="3">
        <v>7.8</v>
      </c>
      <c r="C82" s="3">
        <v>11.2</v>
      </c>
      <c r="D82" s="3">
        <f t="shared" si="2"/>
        <v>3.3999999999999995</v>
      </c>
      <c r="E82" s="4">
        <v>2001</v>
      </c>
      <c r="F82" s="4">
        <v>2</v>
      </c>
      <c r="G82" s="4">
        <v>2</v>
      </c>
      <c r="H82" s="1" t="s">
        <v>32</v>
      </c>
      <c r="I82" s="12" t="str" cm="1">
        <f t="array" aca="1" ref="I82" ca="1">RIGHT(_xlfn.TEXTJOIN("",TRUE,IF(ISNUMBER(MID(H82,ROW(INDIRECT("1"&amp;":"&amp;LEN(H82))),1)*1),MID(H82,ROW(INDIRECT("1"&amp;":"&amp;LEN(H82))),1),"")),4)</f>
        <v>2007</v>
      </c>
      <c r="J82" s="1" t="s">
        <v>76</v>
      </c>
      <c r="K82"/>
    </row>
    <row r="83" spans="1:12" x14ac:dyDescent="0.3">
      <c r="A83" s="1" t="s">
        <v>155</v>
      </c>
      <c r="B83" s="3">
        <f>(8.62+8.89+6.42+6.48)/4</f>
        <v>7.6025</v>
      </c>
      <c r="C83" s="3">
        <f>(6.83+6.8+5.04+5.64)/4</f>
        <v>6.0774999999999997</v>
      </c>
      <c r="D83" s="3">
        <f t="shared" si="2"/>
        <v>-1.5250000000000004</v>
      </c>
      <c r="E83" s="4">
        <v>1990</v>
      </c>
      <c r="F83" s="4">
        <v>1</v>
      </c>
      <c r="G83" s="4">
        <v>1</v>
      </c>
      <c r="H83" s="1" t="s">
        <v>156</v>
      </c>
      <c r="I83" s="12" t="str" cm="1">
        <f t="array" aca="1" ref="I83" ca="1">RIGHT(_xlfn.TEXTJOIN("",TRUE,IF(ISNUMBER(MID(H83,ROW(INDIRECT("1"&amp;":"&amp;LEN(H83))),1)*1),MID(H83,ROW(INDIRECT("1"&amp;":"&amp;LEN(H83))),1),"")),4)</f>
        <v>2023</v>
      </c>
      <c r="J83" s="1" t="s">
        <v>157</v>
      </c>
      <c r="K83"/>
    </row>
    <row r="84" spans="1:12" x14ac:dyDescent="0.3">
      <c r="A84" s="1" t="s">
        <v>92</v>
      </c>
      <c r="B84" s="3">
        <v>10.039999999999999</v>
      </c>
      <c r="C84" s="3">
        <v>11.09</v>
      </c>
      <c r="D84" s="3">
        <f t="shared" si="2"/>
        <v>1.0500000000000007</v>
      </c>
      <c r="E84" s="4">
        <v>2004</v>
      </c>
      <c r="F84" s="4">
        <v>2</v>
      </c>
      <c r="G84" s="4">
        <v>2</v>
      </c>
      <c r="H84" s="1" t="s">
        <v>94</v>
      </c>
      <c r="I84" s="12" t="str" cm="1">
        <f t="array" aca="1" ref="I84" ca="1">RIGHT(_xlfn.TEXTJOIN("",TRUE,IF(ISNUMBER(MID(H84,ROW(INDIRECT("1"&amp;":"&amp;LEN(H84))),1)*1),MID(H84,ROW(INDIRECT("1"&amp;":"&amp;LEN(H84))),1),"")),4)</f>
        <v>2012</v>
      </c>
      <c r="J84" s="1" t="s">
        <v>93</v>
      </c>
      <c r="K84"/>
    </row>
    <row r="85" spans="1:12" x14ac:dyDescent="0.3">
      <c r="A85" s="18" t="s">
        <v>92</v>
      </c>
      <c r="B85" s="13">
        <v>13.469999999999999</v>
      </c>
      <c r="C85" s="13">
        <v>21.34</v>
      </c>
      <c r="D85" s="13">
        <f t="shared" si="2"/>
        <v>7.870000000000001</v>
      </c>
      <c r="E85" s="12">
        <v>2015</v>
      </c>
      <c r="F85" s="12">
        <v>2</v>
      </c>
      <c r="G85" s="12">
        <v>2</v>
      </c>
      <c r="H85" t="s">
        <v>298</v>
      </c>
      <c r="I85" s="12" t="str" cm="1">
        <f t="array" aca="1" ref="I85" ca="1">RIGHT(_xlfn.TEXTJOIN("",TRUE,IF(ISNUMBER(MID(H85,ROW(INDIRECT("1"&amp;":"&amp;LEN(H85))),1)*1),MID(H85,ROW(INDIRECT("1"&amp;":"&amp;LEN(H85))),1),"")),4)</f>
        <v>2018</v>
      </c>
      <c r="J85" t="s">
        <v>299</v>
      </c>
    </row>
    <row r="86" spans="1:12" x14ac:dyDescent="0.3">
      <c r="A86" s="18" t="s">
        <v>92</v>
      </c>
      <c r="B86" s="13">
        <v>13.270000000000001</v>
      </c>
      <c r="C86" s="13">
        <v>21.42</v>
      </c>
      <c r="D86" s="13">
        <f t="shared" si="2"/>
        <v>8.15</v>
      </c>
      <c r="E86" s="12">
        <v>2015</v>
      </c>
      <c r="F86" s="12">
        <v>2</v>
      </c>
      <c r="G86" s="12">
        <v>2</v>
      </c>
      <c r="H86" t="s">
        <v>298</v>
      </c>
      <c r="I86" s="12" t="str" cm="1">
        <f t="array" aca="1" ref="I86" ca="1">RIGHT(_xlfn.TEXTJOIN("",TRUE,IF(ISNUMBER(MID(H86,ROW(INDIRECT("1"&amp;":"&amp;LEN(H86))),1)*1),MID(H86,ROW(INDIRECT("1"&amp;":"&amp;LEN(H86))),1),"")),4)</f>
        <v>2018</v>
      </c>
      <c r="J86" t="s">
        <v>299</v>
      </c>
      <c r="L86"/>
    </row>
    <row r="87" spans="1:12" x14ac:dyDescent="0.3">
      <c r="A87" s="18" t="s">
        <v>92</v>
      </c>
      <c r="B87" s="13">
        <v>13.22</v>
      </c>
      <c r="C87" s="13">
        <v>21.85</v>
      </c>
      <c r="D87" s="13">
        <f t="shared" si="2"/>
        <v>8.6300000000000008</v>
      </c>
      <c r="E87" s="12">
        <v>2015</v>
      </c>
      <c r="F87" s="12">
        <v>2</v>
      </c>
      <c r="G87" s="12">
        <v>2</v>
      </c>
      <c r="H87" t="s">
        <v>298</v>
      </c>
      <c r="I87" s="12" t="str" cm="1">
        <f t="array" aca="1" ref="I87" ca="1">RIGHT(_xlfn.TEXTJOIN("",TRUE,IF(ISNUMBER(MID(H87,ROW(INDIRECT("1"&amp;":"&amp;LEN(H87))),1)*1),MID(H87,ROW(INDIRECT("1"&amp;":"&amp;LEN(H87))),1),"")),4)</f>
        <v>2018</v>
      </c>
      <c r="J87" t="s">
        <v>299</v>
      </c>
      <c r="L87"/>
    </row>
    <row r="88" spans="1:12" x14ac:dyDescent="0.3">
      <c r="A88" s="18" t="s">
        <v>360</v>
      </c>
      <c r="B88" s="13">
        <v>19</v>
      </c>
      <c r="C88" s="13">
        <v>19</v>
      </c>
      <c r="D88" s="13">
        <f t="shared" si="2"/>
        <v>0</v>
      </c>
      <c r="E88" s="12">
        <v>2010</v>
      </c>
      <c r="F88" s="12">
        <v>2</v>
      </c>
      <c r="G88" s="12">
        <v>2</v>
      </c>
      <c r="H88" t="s">
        <v>361</v>
      </c>
      <c r="I88" s="12" t="str" cm="1">
        <f t="array" aca="1" ref="I88" ca="1">RIGHT(_xlfn.TEXTJOIN("",TRUE,IF(ISNUMBER(MID(H88,ROW(INDIRECT("1"&amp;":"&amp;LEN(H88))),1)*1),MID(H88,ROW(INDIRECT("1"&amp;":"&amp;LEN(H88))),1),"")),4)</f>
        <v>2024</v>
      </c>
      <c r="J88" t="s">
        <v>362</v>
      </c>
      <c r="L88"/>
    </row>
    <row r="89" spans="1:12" x14ac:dyDescent="0.3">
      <c r="A89" s="18" t="s">
        <v>232</v>
      </c>
      <c r="B89" s="13">
        <v>4.2</v>
      </c>
      <c r="C89" s="13">
        <v>10.85</v>
      </c>
      <c r="D89" s="13">
        <f t="shared" si="2"/>
        <v>6.6499999999999995</v>
      </c>
      <c r="E89" s="12">
        <v>2006</v>
      </c>
      <c r="F89" s="17">
        <v>2</v>
      </c>
      <c r="G89" s="17">
        <v>2</v>
      </c>
      <c r="H89" t="s">
        <v>234</v>
      </c>
      <c r="I89" s="12" t="str" cm="1">
        <f t="array" aca="1" ref="I89" ca="1">RIGHT(_xlfn.TEXTJOIN("",TRUE,IF(ISNUMBER(MID(H89,ROW(INDIRECT("1"&amp;":"&amp;LEN(H89))),1)*1),MID(H89,ROW(INDIRECT("1"&amp;":"&amp;LEN(H89))),1),"")),4)</f>
        <v>2009</v>
      </c>
      <c r="J89" t="s">
        <v>233</v>
      </c>
      <c r="L89"/>
    </row>
    <row r="90" spans="1:12" x14ac:dyDescent="0.3">
      <c r="A90" s="1" t="s">
        <v>13</v>
      </c>
      <c r="B90" s="3">
        <v>28</v>
      </c>
      <c r="C90" s="3">
        <v>45</v>
      </c>
      <c r="D90" s="3">
        <f t="shared" si="2"/>
        <v>17</v>
      </c>
      <c r="E90" s="4">
        <v>2003</v>
      </c>
      <c r="F90" s="4">
        <v>2</v>
      </c>
      <c r="G90" s="4">
        <v>2</v>
      </c>
      <c r="H90" s="1" t="s">
        <v>33</v>
      </c>
      <c r="I90" s="12" t="str" cm="1">
        <f t="array" aca="1" ref="I90" ca="1">RIGHT(_xlfn.TEXTJOIN("",TRUE,IF(ISNUMBER(MID(H90,ROW(INDIRECT("1"&amp;":"&amp;LEN(H90))),1)*1),MID(H90,ROW(INDIRECT("1"&amp;":"&amp;LEN(H90))),1),"")),4)</f>
        <v>2006</v>
      </c>
      <c r="J90" s="1" t="s">
        <v>83</v>
      </c>
      <c r="L90"/>
    </row>
    <row r="91" spans="1:12" x14ac:dyDescent="0.3">
      <c r="A91" s="18" t="s">
        <v>15</v>
      </c>
      <c r="B91" s="13">
        <v>3.4</v>
      </c>
      <c r="C91" s="13">
        <v>3.3</v>
      </c>
      <c r="D91" s="13">
        <f t="shared" si="2"/>
        <v>-0.10000000000000009</v>
      </c>
      <c r="E91" s="12">
        <v>1994</v>
      </c>
      <c r="F91" s="17">
        <v>1</v>
      </c>
      <c r="G91" s="17">
        <v>1</v>
      </c>
      <c r="H91" t="s">
        <v>223</v>
      </c>
      <c r="I91" s="12" t="str" cm="1">
        <f t="array" aca="1" ref="I91" ca="1">RIGHT(_xlfn.TEXTJOIN("",TRUE,IF(ISNUMBER(MID(H91,ROW(INDIRECT("1"&amp;":"&amp;LEN(H91))),1)*1),MID(H91,ROW(INDIRECT("1"&amp;":"&amp;LEN(H91))),1),"")),4)</f>
        <v>2001</v>
      </c>
      <c r="J91" t="s">
        <v>224</v>
      </c>
      <c r="L91"/>
    </row>
    <row r="92" spans="1:12" x14ac:dyDescent="0.3">
      <c r="A92" s="1" t="s">
        <v>15</v>
      </c>
      <c r="B92" s="3">
        <v>3.6</v>
      </c>
      <c r="C92" s="3">
        <v>5</v>
      </c>
      <c r="D92" s="3">
        <f t="shared" si="2"/>
        <v>1.4</v>
      </c>
      <c r="E92" s="4">
        <v>1994</v>
      </c>
      <c r="F92" s="4">
        <v>1</v>
      </c>
      <c r="G92" s="4">
        <v>1</v>
      </c>
      <c r="H92" s="1" t="s">
        <v>34</v>
      </c>
      <c r="I92" s="12" t="str" cm="1">
        <f t="array" aca="1" ref="I92" ca="1">RIGHT(_xlfn.TEXTJOIN("",TRUE,IF(ISNUMBER(MID(H92,ROW(INDIRECT("1"&amp;":"&amp;LEN(H92))),1)*1),MID(H92,ROW(INDIRECT("1"&amp;":"&amp;LEN(H92))),1),"")),4)</f>
        <v>1999</v>
      </c>
      <c r="J92" s="1" t="s">
        <v>16</v>
      </c>
      <c r="L92"/>
    </row>
    <row r="93" spans="1:12" x14ac:dyDescent="0.3">
      <c r="A93" s="1" t="s">
        <v>18</v>
      </c>
      <c r="B93" s="8">
        <v>4.4000000000000004</v>
      </c>
      <c r="C93" s="3">
        <v>5.5</v>
      </c>
      <c r="D93" s="3">
        <f t="shared" si="2"/>
        <v>1.0999999999999996</v>
      </c>
      <c r="E93" s="9">
        <v>1998</v>
      </c>
      <c r="F93" s="9">
        <v>2</v>
      </c>
      <c r="G93" s="9">
        <v>3</v>
      </c>
      <c r="H93" s="1" t="s">
        <v>36</v>
      </c>
      <c r="I93" s="12" t="str" cm="1">
        <f t="array" aca="1" ref="I93" ca="1">RIGHT(_xlfn.TEXTJOIN("",TRUE,IF(ISNUMBER(MID(H93,ROW(INDIRECT("1"&amp;":"&amp;LEN(H93))),1)*1),MID(H93,ROW(INDIRECT("1"&amp;":"&amp;LEN(H93))),1),"")),4)</f>
        <v>2011</v>
      </c>
      <c r="J93" s="1" t="s">
        <v>35</v>
      </c>
      <c r="L93"/>
    </row>
    <row r="94" spans="1:12" x14ac:dyDescent="0.3">
      <c r="A94" s="5" t="s">
        <v>19</v>
      </c>
      <c r="B94" s="7">
        <v>11.1</v>
      </c>
      <c r="C94" s="7">
        <v>13.5</v>
      </c>
      <c r="D94" s="3">
        <f t="shared" si="2"/>
        <v>2.4000000000000004</v>
      </c>
      <c r="E94" s="4">
        <v>1998</v>
      </c>
      <c r="F94" s="4">
        <v>1</v>
      </c>
      <c r="G94" s="4">
        <v>1</v>
      </c>
      <c r="H94" s="5" t="s">
        <v>37</v>
      </c>
      <c r="I94" s="12" t="str" cm="1">
        <f t="array" aca="1" ref="I94" ca="1">RIGHT(_xlfn.TEXTJOIN("",TRUE,IF(ISNUMBER(MID(H94,ROW(INDIRECT("1"&amp;":"&amp;LEN(H94))),1)*1),MID(H94,ROW(INDIRECT("1"&amp;":"&amp;LEN(H94))),1),"")),4)</f>
        <v>2006</v>
      </c>
      <c r="J94" s="1" t="s">
        <v>79</v>
      </c>
    </row>
    <row r="95" spans="1:12" x14ac:dyDescent="0.3">
      <c r="A95" s="1" t="s">
        <v>10</v>
      </c>
      <c r="B95" s="3">
        <v>7</v>
      </c>
      <c r="C95" s="3">
        <v>4</v>
      </c>
      <c r="D95" s="3">
        <f t="shared" si="2"/>
        <v>-3</v>
      </c>
      <c r="E95" s="4">
        <v>2000</v>
      </c>
      <c r="F95" s="4">
        <v>1</v>
      </c>
      <c r="G95" s="4">
        <v>1</v>
      </c>
      <c r="H95" s="1" t="s">
        <v>47</v>
      </c>
      <c r="I95" s="12" t="str" cm="1">
        <f t="array" aca="1" ref="I95" ca="1">RIGHT(_xlfn.TEXTJOIN("",TRUE,IF(ISNUMBER(MID(H95,ROW(INDIRECT("1"&amp;":"&amp;LEN(H95))),1)*1),MID(H95,ROW(INDIRECT("1"&amp;":"&amp;LEN(H95))),1),"")),4)</f>
        <v>2005</v>
      </c>
      <c r="J95" s="1" t="s">
        <v>48</v>
      </c>
    </row>
    <row r="96" spans="1:12" x14ac:dyDescent="0.3">
      <c r="A96" s="18" t="s">
        <v>10</v>
      </c>
      <c r="B96" s="13">
        <v>6</v>
      </c>
      <c r="C96" s="13">
        <v>7.5</v>
      </c>
      <c r="D96" s="13">
        <f t="shared" si="2"/>
        <v>1.5</v>
      </c>
      <c r="E96" s="12">
        <v>2019</v>
      </c>
      <c r="F96" s="17">
        <v>1</v>
      </c>
      <c r="G96" s="17">
        <v>1</v>
      </c>
      <c r="H96" t="s">
        <v>193</v>
      </c>
      <c r="I96" s="12" t="str" cm="1">
        <f t="array" aca="1" ref="I96" ca="1">RIGHT(_xlfn.TEXTJOIN("",TRUE,IF(ISNUMBER(MID(H96,ROW(INDIRECT("1"&amp;":"&amp;LEN(H96))),1)*1),MID(H96,ROW(INDIRECT("1"&amp;":"&amp;LEN(H96))),1),"")),4)</f>
        <v>2025</v>
      </c>
      <c r="J96" t="s">
        <v>194</v>
      </c>
      <c r="K96"/>
    </row>
    <row r="97" spans="1:11" x14ac:dyDescent="0.3">
      <c r="A97" s="1" t="s">
        <v>10</v>
      </c>
      <c r="B97" s="3">
        <v>9.3000000000000007</v>
      </c>
      <c r="C97" s="3">
        <v>11.200000000000001</v>
      </c>
      <c r="D97" s="3">
        <f t="shared" si="2"/>
        <v>1.9000000000000004</v>
      </c>
      <c r="E97" s="4" t="s">
        <v>144</v>
      </c>
      <c r="F97" s="4">
        <v>1</v>
      </c>
      <c r="G97" s="4">
        <v>1</v>
      </c>
      <c r="H97" s="1" t="s">
        <v>145</v>
      </c>
      <c r="I97" s="12" t="str" cm="1">
        <f t="array" aca="1" ref="I97" ca="1">RIGHT(_xlfn.TEXTJOIN("",TRUE,IF(ISNUMBER(MID(H97,ROW(INDIRECT("1"&amp;":"&amp;LEN(H97))),1)*1),MID(H97,ROW(INDIRECT("1"&amp;":"&amp;LEN(H97))),1),"")),4)</f>
        <v>2017</v>
      </c>
      <c r="J97" s="1" t="s">
        <v>146</v>
      </c>
    </row>
    <row r="98" spans="1:11" x14ac:dyDescent="0.3">
      <c r="A98" s="1" t="s">
        <v>10</v>
      </c>
      <c r="B98" s="3">
        <v>7.5</v>
      </c>
      <c r="C98" s="3">
        <v>10.3</v>
      </c>
      <c r="D98" s="3">
        <f t="shared" ref="D98:D129" si="3">C98-B98</f>
        <v>2.8000000000000007</v>
      </c>
      <c r="E98" s="4">
        <v>1995</v>
      </c>
      <c r="F98" s="4">
        <v>1</v>
      </c>
      <c r="G98" s="4">
        <v>1</v>
      </c>
      <c r="H98" s="1" t="s">
        <v>39</v>
      </c>
      <c r="I98" s="12" t="str" cm="1">
        <f t="array" aca="1" ref="I98" ca="1">RIGHT(_xlfn.TEXTJOIN("",TRUE,IF(ISNUMBER(MID(H98,ROW(INDIRECT("1"&amp;":"&amp;LEN(H98))),1)*1),MID(H98,ROW(INDIRECT("1"&amp;":"&amp;LEN(H98))),1),"")),4)</f>
        <v>2010</v>
      </c>
      <c r="J98" s="1" t="s">
        <v>38</v>
      </c>
    </row>
    <row r="99" spans="1:11" x14ac:dyDescent="0.3">
      <c r="A99" t="s">
        <v>337</v>
      </c>
      <c r="B99" s="12">
        <v>12.6</v>
      </c>
      <c r="C99" s="12">
        <v>15.1</v>
      </c>
      <c r="D99" s="13">
        <f t="shared" si="3"/>
        <v>2.5</v>
      </c>
      <c r="E99" s="12">
        <v>2023</v>
      </c>
      <c r="F99" s="12">
        <v>2</v>
      </c>
      <c r="G99" s="12">
        <v>2</v>
      </c>
      <c r="H99" t="s">
        <v>338</v>
      </c>
      <c r="I99" s="12" t="str" cm="1">
        <f t="array" aca="1" ref="I99" ca="1">RIGHT(_xlfn.TEXTJOIN("",TRUE,IF(ISNUMBER(MID(H99,ROW(INDIRECT("1"&amp;":"&amp;LEN(H99))),1)*1),MID(H99,ROW(INDIRECT("1"&amp;":"&amp;LEN(H99))),1),"")),4)</f>
        <v>2025</v>
      </c>
      <c r="J99" t="s">
        <v>339</v>
      </c>
    </row>
    <row r="100" spans="1:11" x14ac:dyDescent="0.3">
      <c r="A100" s="1" t="s">
        <v>164</v>
      </c>
      <c r="B100" s="3">
        <v>6.3</v>
      </c>
      <c r="C100" s="3">
        <v>11.3</v>
      </c>
      <c r="D100" s="3">
        <f t="shared" si="3"/>
        <v>5.0000000000000009</v>
      </c>
      <c r="E100" s="4">
        <v>1978</v>
      </c>
      <c r="F100" s="4">
        <v>2</v>
      </c>
      <c r="G100" s="4">
        <v>3</v>
      </c>
      <c r="H100" s="1" t="s">
        <v>165</v>
      </c>
      <c r="I100" s="12" t="str" cm="1">
        <f t="array" aca="1" ref="I100" ca="1">RIGHT(_xlfn.TEXTJOIN("",TRUE,IF(ISNUMBER(MID(H100,ROW(INDIRECT("1"&amp;":"&amp;LEN(H100))),1)*1),MID(H100,ROW(INDIRECT("1"&amp;":"&amp;LEN(H100))),1),"")),4)</f>
        <v>1997</v>
      </c>
      <c r="J100" s="1" t="s">
        <v>167</v>
      </c>
    </row>
    <row r="101" spans="1:11" x14ac:dyDescent="0.3">
      <c r="A101" s="1" t="s">
        <v>164</v>
      </c>
      <c r="B101" s="3">
        <v>7.3</v>
      </c>
      <c r="C101" s="3">
        <v>14.499999999999998</v>
      </c>
      <c r="D101" s="3">
        <f t="shared" si="3"/>
        <v>7.1999999999999984</v>
      </c>
      <c r="E101" s="4">
        <v>1978</v>
      </c>
      <c r="F101" s="4">
        <v>2</v>
      </c>
      <c r="G101" s="4">
        <v>3</v>
      </c>
      <c r="H101" s="1" t="s">
        <v>165</v>
      </c>
      <c r="I101" s="12" t="str" cm="1">
        <f t="array" aca="1" ref="I101" ca="1">RIGHT(_xlfn.TEXTJOIN("",TRUE,IF(ISNUMBER(MID(H101,ROW(INDIRECT("1"&amp;":"&amp;LEN(H101))),1)*1),MID(H101,ROW(INDIRECT("1"&amp;":"&amp;LEN(H101))),1),"")),4)</f>
        <v>1997</v>
      </c>
      <c r="J101" s="1" t="s">
        <v>167</v>
      </c>
      <c r="K101"/>
    </row>
    <row r="102" spans="1:11" x14ac:dyDescent="0.3">
      <c r="A102" s="1" t="s">
        <v>164</v>
      </c>
      <c r="B102" s="7">
        <v>8.3000000000000007</v>
      </c>
      <c r="C102" s="7">
        <v>15.1</v>
      </c>
      <c r="D102" s="3">
        <f t="shared" si="3"/>
        <v>6.7999999999999989</v>
      </c>
      <c r="E102" s="4">
        <v>1999</v>
      </c>
      <c r="F102" s="4">
        <v>2</v>
      </c>
      <c r="G102" s="4">
        <v>3</v>
      </c>
      <c r="H102" s="5" t="s">
        <v>40</v>
      </c>
      <c r="I102" s="12" t="str" cm="1">
        <f t="array" aca="1" ref="I102" ca="1">RIGHT(_xlfn.TEXTJOIN("",TRUE,IF(ISNUMBER(MID(H102,ROW(INDIRECT("1"&amp;":"&amp;LEN(H102))),1)*1),MID(H102,ROW(INDIRECT("1"&amp;":"&amp;LEN(H102))),1),"")),4)</f>
        <v>2006</v>
      </c>
      <c r="J102" s="1" t="s">
        <v>178</v>
      </c>
      <c r="K102"/>
    </row>
    <row r="103" spans="1:11" x14ac:dyDescent="0.3">
      <c r="A103" s="18" t="s">
        <v>133</v>
      </c>
      <c r="B103" s="13">
        <v>7.3</v>
      </c>
      <c r="C103" s="13">
        <v>7.3</v>
      </c>
      <c r="D103" s="13">
        <f t="shared" si="3"/>
        <v>0</v>
      </c>
      <c r="E103" s="12">
        <v>1995</v>
      </c>
      <c r="F103" s="12">
        <v>1</v>
      </c>
      <c r="G103" s="12">
        <v>1</v>
      </c>
      <c r="H103" s="18" t="s">
        <v>278</v>
      </c>
      <c r="I103" s="12" t="str" cm="1">
        <f t="array" aca="1" ref="I103" ca="1">RIGHT(_xlfn.TEXTJOIN("",TRUE,IF(ISNUMBER(MID(H103,ROW(INDIRECT("1"&amp;":"&amp;LEN(H103))),1)*1),MID(H103,ROW(INDIRECT("1"&amp;":"&amp;LEN(H103))),1),"")),4)</f>
        <v>2002</v>
      </c>
      <c r="J103" s="19" t="s">
        <v>312</v>
      </c>
      <c r="K103"/>
    </row>
    <row r="104" spans="1:11" x14ac:dyDescent="0.3">
      <c r="A104" s="1" t="s">
        <v>133</v>
      </c>
      <c r="B104" s="3">
        <v>0.70000000000000007</v>
      </c>
      <c r="C104" s="3">
        <v>7.3999999999999995</v>
      </c>
      <c r="D104" s="3">
        <f t="shared" si="3"/>
        <v>6.6999999999999993</v>
      </c>
      <c r="E104" s="4" t="s">
        <v>134</v>
      </c>
      <c r="F104" s="4">
        <v>1</v>
      </c>
      <c r="G104" s="4">
        <v>1</v>
      </c>
      <c r="H104" s="1" t="s">
        <v>135</v>
      </c>
      <c r="I104" s="12" t="str" cm="1">
        <f t="array" aca="1" ref="I104" ca="1">RIGHT(_xlfn.TEXTJOIN("",TRUE,IF(ISNUMBER(MID(H104,ROW(INDIRECT("1"&amp;":"&amp;LEN(H104))),1)*1),MID(H104,ROW(INDIRECT("1"&amp;":"&amp;LEN(H104))),1),"")),4)</f>
        <v>2020</v>
      </c>
      <c r="J104" s="1" t="s">
        <v>136</v>
      </c>
      <c r="K104"/>
    </row>
    <row r="105" spans="1:11" x14ac:dyDescent="0.3">
      <c r="A105" s="1" t="s">
        <v>133</v>
      </c>
      <c r="B105" s="3">
        <v>-0.70000000000000007</v>
      </c>
      <c r="C105" s="3">
        <v>12</v>
      </c>
      <c r="D105" s="3">
        <f t="shared" si="3"/>
        <v>12.7</v>
      </c>
      <c r="E105" s="4" t="s">
        <v>134</v>
      </c>
      <c r="F105" s="4">
        <v>1</v>
      </c>
      <c r="G105" s="4">
        <v>1</v>
      </c>
      <c r="H105" s="1" t="s">
        <v>135</v>
      </c>
      <c r="I105" s="12" t="str" cm="1">
        <f t="array" aca="1" ref="I105" ca="1">RIGHT(_xlfn.TEXTJOIN("",TRUE,IF(ISNUMBER(MID(H105,ROW(INDIRECT("1"&amp;":"&amp;LEN(H105))),1)*1),MID(H105,ROW(INDIRECT("1"&amp;":"&amp;LEN(H105))),1),"")),4)</f>
        <v>2020</v>
      </c>
      <c r="J105" s="1" t="s">
        <v>136</v>
      </c>
      <c r="K105"/>
    </row>
    <row r="106" spans="1:11" x14ac:dyDescent="0.3">
      <c r="A106" s="1" t="s">
        <v>133</v>
      </c>
      <c r="B106" s="3">
        <v>0</v>
      </c>
      <c r="C106" s="3">
        <v>13.100000000000001</v>
      </c>
      <c r="D106" s="3">
        <f t="shared" si="3"/>
        <v>13.100000000000001</v>
      </c>
      <c r="E106" s="4" t="s">
        <v>134</v>
      </c>
      <c r="F106" s="4">
        <v>1</v>
      </c>
      <c r="G106" s="4">
        <v>1</v>
      </c>
      <c r="H106" s="1" t="s">
        <v>135</v>
      </c>
      <c r="I106" s="12" t="str" cm="1">
        <f t="array" aca="1" ref="I106" ca="1">RIGHT(_xlfn.TEXTJOIN("",TRUE,IF(ISNUMBER(MID(H106,ROW(INDIRECT("1"&amp;":"&amp;LEN(H106))),1)*1),MID(H106,ROW(INDIRECT("1"&amp;":"&amp;LEN(H106))),1),"")),4)</f>
        <v>2020</v>
      </c>
      <c r="J106" s="1" t="s">
        <v>136</v>
      </c>
      <c r="K106"/>
    </row>
    <row r="107" spans="1:11" x14ac:dyDescent="0.3">
      <c r="A107" s="18" t="s">
        <v>277</v>
      </c>
      <c r="B107" s="3">
        <v>8.5399999999999991</v>
      </c>
      <c r="C107" s="3">
        <v>9.34</v>
      </c>
      <c r="D107" s="3">
        <f t="shared" si="3"/>
        <v>0.80000000000000071</v>
      </c>
      <c r="E107" s="4">
        <v>1999</v>
      </c>
      <c r="F107" s="4">
        <v>1</v>
      </c>
      <c r="G107" s="4">
        <v>1</v>
      </c>
      <c r="H107" s="1" t="s">
        <v>364</v>
      </c>
      <c r="I107" s="12">
        <v>2025</v>
      </c>
      <c r="J107" s="1" t="s">
        <v>363</v>
      </c>
      <c r="K107"/>
    </row>
    <row r="108" spans="1:11" x14ac:dyDescent="0.3">
      <c r="A108" s="18" t="s">
        <v>277</v>
      </c>
      <c r="B108" s="13">
        <v>7.79</v>
      </c>
      <c r="C108" s="13">
        <v>5.34</v>
      </c>
      <c r="D108" s="13">
        <f t="shared" si="3"/>
        <v>-2.4500000000000002</v>
      </c>
      <c r="E108" s="12">
        <v>1992</v>
      </c>
      <c r="F108" s="12">
        <v>1</v>
      </c>
      <c r="G108" s="12">
        <v>1</v>
      </c>
      <c r="H108" s="18" t="s">
        <v>309</v>
      </c>
      <c r="I108" s="12" t="str" cm="1">
        <f t="array" aca="1" ref="I108" ca="1">RIGHT(_xlfn.TEXTJOIN("",TRUE,IF(ISNUMBER(MID(H108,ROW(INDIRECT("1"&amp;":"&amp;LEN(H108))),1)*1),MID(H108,ROW(INDIRECT("1"&amp;":"&amp;LEN(H108))),1),"")),4)</f>
        <v>1999</v>
      </c>
      <c r="J108" s="19" t="s">
        <v>268</v>
      </c>
      <c r="K108"/>
    </row>
    <row r="109" spans="1:11" x14ac:dyDescent="0.3">
      <c r="A109" s="1" t="s">
        <v>44</v>
      </c>
      <c r="B109" s="13">
        <v>5.5</v>
      </c>
      <c r="C109" s="13">
        <v>16.100000000000001</v>
      </c>
      <c r="D109" s="13">
        <f t="shared" si="3"/>
        <v>10.600000000000001</v>
      </c>
      <c r="E109" s="12">
        <v>1990</v>
      </c>
      <c r="F109" s="12">
        <v>1</v>
      </c>
      <c r="G109" s="12">
        <v>1</v>
      </c>
      <c r="H109" s="18" t="s">
        <v>365</v>
      </c>
      <c r="I109" s="12" t="str" cm="1">
        <f t="array" aca="1" ref="I109" ca="1">RIGHT(_xlfn.TEXTJOIN("",TRUE,IF(ISNUMBER(MID(H109,ROW(INDIRECT("1"&amp;":"&amp;LEN(H109))),1)*1),MID(H109,ROW(INDIRECT("1"&amp;":"&amp;LEN(H109))),1),"")),4)</f>
        <v>2016</v>
      </c>
      <c r="J109" s="19" t="s">
        <v>366</v>
      </c>
      <c r="K109"/>
    </row>
    <row r="110" spans="1:11" x14ac:dyDescent="0.3">
      <c r="A110" s="1" t="s">
        <v>44</v>
      </c>
      <c r="B110" s="3">
        <v>6.1</v>
      </c>
      <c r="C110" s="3">
        <v>0</v>
      </c>
      <c r="D110" s="3">
        <f t="shared" si="3"/>
        <v>-6.1</v>
      </c>
      <c r="E110" s="4">
        <v>2016</v>
      </c>
      <c r="F110" s="4">
        <v>1</v>
      </c>
      <c r="G110" s="4">
        <v>1</v>
      </c>
      <c r="H110" s="1" t="s">
        <v>45</v>
      </c>
      <c r="I110" s="12" t="str" cm="1">
        <f t="array" aca="1" ref="I110" ca="1">RIGHT(_xlfn.TEXTJOIN("",TRUE,IF(ISNUMBER(MID(H110,ROW(INDIRECT("1"&amp;":"&amp;LEN(H110))),1)*1),MID(H110,ROW(INDIRECT("1"&amp;":"&amp;LEN(H110))),1),"")),4)</f>
        <v>2020</v>
      </c>
      <c r="J110" s="1" t="s">
        <v>46</v>
      </c>
      <c r="K110"/>
    </row>
    <row r="111" spans="1:11" x14ac:dyDescent="0.3">
      <c r="A111" s="18" t="s">
        <v>44</v>
      </c>
      <c r="B111" s="13">
        <v>4.01</v>
      </c>
      <c r="C111" s="13">
        <v>-0.47000000000000003</v>
      </c>
      <c r="D111" s="13">
        <f t="shared" si="3"/>
        <v>-4.4799999999999995</v>
      </c>
      <c r="E111" s="12">
        <v>1999</v>
      </c>
      <c r="F111" s="12">
        <v>1</v>
      </c>
      <c r="G111" s="12">
        <v>1</v>
      </c>
      <c r="H111" s="18" t="s">
        <v>281</v>
      </c>
      <c r="I111" s="12" t="str" cm="1">
        <f t="array" aca="1" ref="I111" ca="1">RIGHT(_xlfn.TEXTJOIN("",TRUE,IF(ISNUMBER(MID(H111,ROW(INDIRECT("1"&amp;":"&amp;LEN(H111))),1)*1),MID(H111,ROW(INDIRECT("1"&amp;":"&amp;LEN(H111))),1),"")),4)</f>
        <v>2007</v>
      </c>
      <c r="J111" t="s">
        <v>248</v>
      </c>
      <c r="K111"/>
    </row>
    <row r="112" spans="1:11" x14ac:dyDescent="0.3">
      <c r="A112" s="1" t="s">
        <v>44</v>
      </c>
      <c r="B112" s="3">
        <v>6.1</v>
      </c>
      <c r="C112" s="3">
        <v>7.9</v>
      </c>
      <c r="D112" s="3">
        <f t="shared" si="3"/>
        <v>1.8000000000000007</v>
      </c>
      <c r="E112" s="4">
        <v>2018</v>
      </c>
      <c r="F112" s="4">
        <v>1</v>
      </c>
      <c r="G112" s="4">
        <v>1</v>
      </c>
      <c r="H112" s="1" t="s">
        <v>187</v>
      </c>
      <c r="I112" s="12" t="str" cm="1">
        <f t="array" aca="1" ref="I112" ca="1">RIGHT(_xlfn.TEXTJOIN("",TRUE,IF(ISNUMBER(MID(H112,ROW(INDIRECT("1"&amp;":"&amp;LEN(H112))),1)*1),MID(H112,ROW(INDIRECT("1"&amp;":"&amp;LEN(H112))),1),"")),4)</f>
        <v>2021</v>
      </c>
      <c r="J112" s="5" t="s">
        <v>65</v>
      </c>
      <c r="K112"/>
    </row>
    <row r="113" spans="1:15" x14ac:dyDescent="0.3">
      <c r="A113" s="1" t="s">
        <v>44</v>
      </c>
      <c r="B113" s="3">
        <v>7.6</v>
      </c>
      <c r="C113" s="3">
        <v>14.3</v>
      </c>
      <c r="D113" s="3">
        <f t="shared" si="3"/>
        <v>6.7000000000000011</v>
      </c>
      <c r="E113" s="4">
        <v>2018</v>
      </c>
      <c r="F113" s="4">
        <v>1</v>
      </c>
      <c r="G113" s="4">
        <v>1</v>
      </c>
      <c r="H113" s="1" t="s">
        <v>112</v>
      </c>
      <c r="I113" s="12" t="str" cm="1">
        <f t="array" aca="1" ref="I113" ca="1">RIGHT(_xlfn.TEXTJOIN("",TRUE,IF(ISNUMBER(MID(H113,ROW(INDIRECT("1"&amp;":"&amp;LEN(H113))),1)*1),MID(H113,ROW(INDIRECT("1"&amp;":"&amp;LEN(H113))),1),"")),4)</f>
        <v>2020</v>
      </c>
      <c r="J113" s="1" t="s">
        <v>112</v>
      </c>
      <c r="K113"/>
    </row>
    <row r="114" spans="1:15" x14ac:dyDescent="0.3">
      <c r="A114" t="s">
        <v>340</v>
      </c>
      <c r="B114" s="12">
        <v>11.3</v>
      </c>
      <c r="C114" s="12">
        <v>18.399999999999999</v>
      </c>
      <c r="D114" s="13">
        <f t="shared" si="3"/>
        <v>7.0999999999999979</v>
      </c>
      <c r="E114" s="12">
        <v>2012</v>
      </c>
      <c r="F114" s="12">
        <v>2</v>
      </c>
      <c r="G114" s="12">
        <v>2</v>
      </c>
      <c r="H114" t="s">
        <v>341</v>
      </c>
      <c r="I114" s="12" t="str" cm="1">
        <f t="array" aca="1" ref="I114" ca="1">RIGHT(_xlfn.TEXTJOIN("",TRUE,IF(ISNUMBER(MID(H114,ROW(INDIRECT("1"&amp;":"&amp;LEN(H114))),1)*1),MID(H114,ROW(INDIRECT("1"&amp;":"&amp;LEN(H114))),1),"")),4)</f>
        <v>2019</v>
      </c>
      <c r="J114" t="s">
        <v>342</v>
      </c>
      <c r="K114"/>
    </row>
    <row r="115" spans="1:15" x14ac:dyDescent="0.3">
      <c r="A115" s="18" t="s">
        <v>228</v>
      </c>
      <c r="B115" s="13">
        <v>6.4</v>
      </c>
      <c r="C115" s="13">
        <v>10.7</v>
      </c>
      <c r="D115" s="13">
        <f t="shared" si="3"/>
        <v>4.2999999999999989</v>
      </c>
      <c r="E115" s="12">
        <v>1991</v>
      </c>
      <c r="F115" s="17">
        <v>1</v>
      </c>
      <c r="G115" s="17">
        <v>1</v>
      </c>
      <c r="H115" t="s">
        <v>229</v>
      </c>
      <c r="I115" s="12" t="str" cm="1">
        <f t="array" aca="1" ref="I115" ca="1">RIGHT(_xlfn.TEXTJOIN("",TRUE,IF(ISNUMBER(MID(H115,ROW(INDIRECT("1"&amp;":"&amp;LEN(H115))),1)*1),MID(H115,ROW(INDIRECT("1"&amp;":"&amp;LEN(H115))),1),"")),4)</f>
        <v>2001</v>
      </c>
      <c r="J115" t="s">
        <v>231</v>
      </c>
      <c r="K115"/>
    </row>
    <row r="116" spans="1:15" x14ac:dyDescent="0.3">
      <c r="A116" s="18" t="s">
        <v>240</v>
      </c>
      <c r="B116" s="13">
        <v>8.6</v>
      </c>
      <c r="C116" s="13">
        <v>12.1</v>
      </c>
      <c r="D116" s="13">
        <f t="shared" si="3"/>
        <v>3.5</v>
      </c>
      <c r="E116" s="12">
        <v>2010</v>
      </c>
      <c r="F116" s="17">
        <v>2</v>
      </c>
      <c r="G116" s="17">
        <v>3</v>
      </c>
      <c r="H116" t="s">
        <v>242</v>
      </c>
      <c r="I116" s="12" t="str" cm="1">
        <f t="array" aca="1" ref="I116" ca="1">RIGHT(_xlfn.TEXTJOIN("",TRUE,IF(ISNUMBER(MID(H116,ROW(INDIRECT("1"&amp;":"&amp;LEN(H116))),1)*1),MID(H116,ROW(INDIRECT("1"&amp;":"&amp;LEN(H116))),1),"")),4)</f>
        <v>2018</v>
      </c>
      <c r="J116" t="s">
        <v>241</v>
      </c>
      <c r="K116"/>
    </row>
    <row r="117" spans="1:15" x14ac:dyDescent="0.3">
      <c r="A117" s="1" t="s">
        <v>8</v>
      </c>
      <c r="B117" s="3">
        <v>2.2000000000000002</v>
      </c>
      <c r="C117" s="3">
        <v>1.4</v>
      </c>
      <c r="D117" s="3">
        <f t="shared" si="3"/>
        <v>-0.80000000000000027</v>
      </c>
      <c r="E117" s="4">
        <v>1996</v>
      </c>
      <c r="F117" s="4">
        <v>1</v>
      </c>
      <c r="G117" s="4">
        <v>1</v>
      </c>
      <c r="H117" s="1" t="s">
        <v>63</v>
      </c>
      <c r="I117" s="12" t="str" cm="1">
        <f t="array" aca="1" ref="I117" ca="1">RIGHT(_xlfn.TEXTJOIN("",TRUE,IF(ISNUMBER(MID(H117,ROW(INDIRECT("1"&amp;":"&amp;LEN(H117))),1)*1),MID(H117,ROW(INDIRECT("1"&amp;":"&amp;LEN(H117))),1),"")),4)</f>
        <v>2005</v>
      </c>
      <c r="J117" s="1" t="s">
        <v>64</v>
      </c>
      <c r="K117"/>
    </row>
    <row r="118" spans="1:15" x14ac:dyDescent="0.3">
      <c r="A118" s="1" t="s">
        <v>8</v>
      </c>
      <c r="B118" s="3">
        <v>5.8999999999999995</v>
      </c>
      <c r="C118" s="3">
        <v>5.8999999999999995</v>
      </c>
      <c r="D118" s="3">
        <f t="shared" si="3"/>
        <v>0</v>
      </c>
      <c r="E118" s="4" t="s">
        <v>126</v>
      </c>
      <c r="F118" s="4">
        <v>1</v>
      </c>
      <c r="G118" s="4">
        <v>1</v>
      </c>
      <c r="H118" s="1" t="s">
        <v>125</v>
      </c>
      <c r="I118" s="12" t="str" cm="1">
        <f t="array" aca="1" ref="I118" ca="1">RIGHT(_xlfn.TEXTJOIN("",TRUE,IF(ISNUMBER(MID(H118,ROW(INDIRECT("1"&amp;":"&amp;LEN(H118))),1)*1),MID(H118,ROW(INDIRECT("1"&amp;":"&amp;LEN(H118))),1),"")),4)</f>
        <v>2022</v>
      </c>
      <c r="J118" s="1" t="s">
        <v>124</v>
      </c>
      <c r="K118"/>
    </row>
    <row r="119" spans="1:15" x14ac:dyDescent="0.3">
      <c r="A119" s="1" t="s">
        <v>8</v>
      </c>
      <c r="B119" s="3">
        <v>1.6</v>
      </c>
      <c r="C119" s="3">
        <v>1.7999999999999998</v>
      </c>
      <c r="D119" s="3">
        <f t="shared" si="3"/>
        <v>0.19999999999999973</v>
      </c>
      <c r="E119" s="4" t="s">
        <v>123</v>
      </c>
      <c r="F119" s="4">
        <v>1</v>
      </c>
      <c r="G119" s="4">
        <v>1</v>
      </c>
      <c r="H119" s="1" t="s">
        <v>122</v>
      </c>
      <c r="I119" s="12" t="str" cm="1">
        <f t="array" aca="1" ref="I119" ca="1">RIGHT(_xlfn.TEXTJOIN("",TRUE,IF(ISNUMBER(MID(H119,ROW(INDIRECT("1"&amp;":"&amp;LEN(H119))),1)*1),MID(H119,ROW(INDIRECT("1"&amp;":"&amp;LEN(H119))),1),"")),4)</f>
        <v>2020</v>
      </c>
      <c r="J119" s="1" t="s">
        <v>121</v>
      </c>
      <c r="K119"/>
    </row>
    <row r="120" spans="1:15" x14ac:dyDescent="0.3">
      <c r="A120" s="1" t="s">
        <v>8</v>
      </c>
      <c r="B120" s="3">
        <v>2.2000000000000002</v>
      </c>
      <c r="C120" s="3">
        <v>2.5</v>
      </c>
      <c r="D120" s="3">
        <f t="shared" si="3"/>
        <v>0.29999999999999982</v>
      </c>
      <c r="E120" s="4">
        <v>1993</v>
      </c>
      <c r="F120" s="4">
        <v>1</v>
      </c>
      <c r="G120" s="4">
        <v>1</v>
      </c>
      <c r="H120" s="1" t="s">
        <v>26</v>
      </c>
      <c r="I120" s="12" t="str" cm="1">
        <f t="array" aca="1" ref="I120" ca="1">RIGHT(_xlfn.TEXTJOIN("",TRUE,IF(ISNUMBER(MID(H120,ROW(INDIRECT("1"&amp;":"&amp;LEN(H120))),1)*1),MID(H120,ROW(INDIRECT("1"&amp;":"&amp;LEN(H120))),1),"")),4)</f>
        <v>2001</v>
      </c>
      <c r="J120" s="1" t="s">
        <v>49</v>
      </c>
      <c r="K120"/>
    </row>
    <row r="121" spans="1:15" x14ac:dyDescent="0.3">
      <c r="A121" s="1" t="s">
        <v>8</v>
      </c>
      <c r="B121" s="3">
        <v>2</v>
      </c>
      <c r="C121" s="3">
        <v>2.4</v>
      </c>
      <c r="D121" s="3">
        <f t="shared" si="3"/>
        <v>0.39999999999999991</v>
      </c>
      <c r="E121" s="4" t="s">
        <v>123</v>
      </c>
      <c r="F121" s="4">
        <v>1</v>
      </c>
      <c r="G121" s="4">
        <v>1</v>
      </c>
      <c r="H121" s="1" t="s">
        <v>122</v>
      </c>
      <c r="I121" s="12" t="str" cm="1">
        <f t="array" aca="1" ref="I121" ca="1">RIGHT(_xlfn.TEXTJOIN("",TRUE,IF(ISNUMBER(MID(H121,ROW(INDIRECT("1"&amp;":"&amp;LEN(H121))),1)*1),MID(H121,ROW(INDIRECT("1"&amp;":"&amp;LEN(H121))),1),"")),4)</f>
        <v>2020</v>
      </c>
      <c r="J121" s="1" t="s">
        <v>121</v>
      </c>
      <c r="K121"/>
    </row>
    <row r="122" spans="1:15" x14ac:dyDescent="0.3">
      <c r="A122" s="1" t="s">
        <v>8</v>
      </c>
      <c r="B122" s="3">
        <v>2.8</v>
      </c>
      <c r="C122" s="3">
        <v>3.6</v>
      </c>
      <c r="D122" s="3">
        <f t="shared" si="3"/>
        <v>0.80000000000000027</v>
      </c>
      <c r="E122" s="14">
        <v>1950</v>
      </c>
      <c r="F122" s="14">
        <v>1</v>
      </c>
      <c r="G122" s="14">
        <v>1</v>
      </c>
      <c r="H122" s="1" t="s">
        <v>318</v>
      </c>
      <c r="I122" s="12">
        <v>1999</v>
      </c>
      <c r="J122" s="1" t="s">
        <v>171</v>
      </c>
      <c r="L122" s="1"/>
      <c r="M122" s="1"/>
      <c r="N122" s="1"/>
      <c r="O122" s="1"/>
    </row>
    <row r="123" spans="1:15" x14ac:dyDescent="0.3">
      <c r="A123" s="1" t="s">
        <v>8</v>
      </c>
      <c r="B123" s="3">
        <v>2.6</v>
      </c>
      <c r="C123" s="3">
        <v>3.5000000000000004</v>
      </c>
      <c r="D123" s="3">
        <f t="shared" si="3"/>
        <v>0.90000000000000036</v>
      </c>
      <c r="E123" s="4" t="s">
        <v>123</v>
      </c>
      <c r="F123" s="4">
        <v>1</v>
      </c>
      <c r="G123" s="4">
        <v>1</v>
      </c>
      <c r="H123" s="1" t="s">
        <v>122</v>
      </c>
      <c r="I123" s="12" t="str" cm="1">
        <f t="array" aca="1" ref="I123" ca="1">RIGHT(_xlfn.TEXTJOIN("",TRUE,IF(ISNUMBER(MID(H123,ROW(INDIRECT("1"&amp;":"&amp;LEN(H123))),1)*1),MID(H123,ROW(INDIRECT("1"&amp;":"&amp;LEN(H123))),1),"")),4)</f>
        <v>2020</v>
      </c>
      <c r="J123" s="1" t="s">
        <v>121</v>
      </c>
      <c r="L123" s="1"/>
      <c r="M123" s="1"/>
      <c r="N123" s="1"/>
      <c r="O123" s="1"/>
    </row>
    <row r="124" spans="1:15" x14ac:dyDescent="0.3">
      <c r="A124" s="18" t="s">
        <v>8</v>
      </c>
      <c r="B124" s="13">
        <v>4.4000000000000004</v>
      </c>
      <c r="C124" s="13">
        <v>6.1</v>
      </c>
      <c r="D124" s="13">
        <f t="shared" si="3"/>
        <v>1.6999999999999993</v>
      </c>
      <c r="E124" s="12">
        <v>1996</v>
      </c>
      <c r="F124" s="17">
        <v>1</v>
      </c>
      <c r="G124" s="17">
        <v>1</v>
      </c>
      <c r="H124" t="s">
        <v>219</v>
      </c>
      <c r="I124" s="12" t="str" cm="1">
        <f t="array" aca="1" ref="I124" ca="1">RIGHT(_xlfn.TEXTJOIN("",TRUE,IF(ISNUMBER(MID(H124,ROW(INDIRECT("1"&amp;":"&amp;LEN(H124))),1)*1),MID(H124,ROW(INDIRECT("1"&amp;":"&amp;LEN(H124))),1),"")),4)</f>
        <v>2005</v>
      </c>
      <c r="J124" t="s">
        <v>220</v>
      </c>
      <c r="K124"/>
      <c r="L124" s="1"/>
      <c r="M124" s="1"/>
      <c r="N124" s="1"/>
      <c r="O124" s="1"/>
    </row>
    <row r="125" spans="1:15" x14ac:dyDescent="0.3">
      <c r="A125" s="1" t="s">
        <v>8</v>
      </c>
      <c r="B125" s="3">
        <v>2.2000000000000002</v>
      </c>
      <c r="C125" s="3">
        <v>4.5</v>
      </c>
      <c r="D125" s="3">
        <f t="shared" si="3"/>
        <v>2.2999999999999998</v>
      </c>
      <c r="E125" s="4">
        <v>1996</v>
      </c>
      <c r="F125" s="4">
        <v>1</v>
      </c>
      <c r="G125" s="4">
        <v>1</v>
      </c>
      <c r="H125" s="1" t="s">
        <v>63</v>
      </c>
      <c r="I125" s="12" t="str" cm="1">
        <f t="array" aca="1" ref="I125" ca="1">RIGHT(_xlfn.TEXTJOIN("",TRUE,IF(ISNUMBER(MID(H125,ROW(INDIRECT("1"&amp;":"&amp;LEN(H125))),1)*1),MID(H125,ROW(INDIRECT("1"&amp;":"&amp;LEN(H125))),1),"")),4)</f>
        <v>2005</v>
      </c>
      <c r="J125" s="1" t="s">
        <v>64</v>
      </c>
      <c r="K125"/>
      <c r="L125" s="1"/>
      <c r="M125" s="1"/>
      <c r="N125" s="1"/>
      <c r="O125" s="1"/>
    </row>
    <row r="126" spans="1:15" x14ac:dyDescent="0.3">
      <c r="A126" s="1" t="s">
        <v>89</v>
      </c>
      <c r="B126" s="3">
        <v>5.4</v>
      </c>
      <c r="C126" s="3">
        <v>5.8</v>
      </c>
      <c r="D126" s="3">
        <f t="shared" si="3"/>
        <v>0.39999999999999947</v>
      </c>
      <c r="E126" s="4">
        <v>1968</v>
      </c>
      <c r="F126" s="4">
        <v>1</v>
      </c>
      <c r="G126" s="4">
        <v>1</v>
      </c>
      <c r="H126" s="1" t="s">
        <v>367</v>
      </c>
      <c r="I126" s="12" t="str" cm="1">
        <f t="array" aca="1" ref="I126" ca="1">RIGHT(_xlfn.TEXTJOIN("",TRUE,IF(ISNUMBER(MID(H126,ROW(INDIRECT("1"&amp;":"&amp;LEN(H126))),1)*1),MID(H126,ROW(INDIRECT("1"&amp;":"&amp;LEN(H126))),1),"")),4)</f>
        <v>2003</v>
      </c>
      <c r="J126" s="1" t="s">
        <v>368</v>
      </c>
      <c r="K126"/>
      <c r="L126" s="1"/>
      <c r="M126" s="1"/>
      <c r="N126" s="1"/>
      <c r="O126" s="1"/>
    </row>
    <row r="127" spans="1:15" x14ac:dyDescent="0.3">
      <c r="A127" s="1" t="s">
        <v>89</v>
      </c>
      <c r="B127" s="3">
        <v>8.33</v>
      </c>
      <c r="C127" s="3">
        <v>17.28</v>
      </c>
      <c r="D127" s="3">
        <f t="shared" si="3"/>
        <v>8.9500000000000011</v>
      </c>
      <c r="E127" s="4">
        <v>2000</v>
      </c>
      <c r="F127" s="4">
        <v>1</v>
      </c>
      <c r="G127" s="4">
        <v>1</v>
      </c>
      <c r="H127" s="1" t="s">
        <v>90</v>
      </c>
      <c r="I127" s="12" t="str" cm="1">
        <f t="array" aca="1" ref="I127" ca="1">RIGHT(_xlfn.TEXTJOIN("",TRUE,IF(ISNUMBER(MID(H127,ROW(INDIRECT("1"&amp;":"&amp;LEN(H127))),1)*1),MID(H127,ROW(INDIRECT("1"&amp;":"&amp;LEN(H127))),1),"")),4)</f>
        <v>2010</v>
      </c>
      <c r="J127" s="1" t="s">
        <v>91</v>
      </c>
      <c r="K127"/>
    </row>
    <row r="128" spans="1:15" x14ac:dyDescent="0.3">
      <c r="A128" s="1" t="s">
        <v>369</v>
      </c>
      <c r="B128" s="3">
        <v>2.6</v>
      </c>
      <c r="C128" s="3">
        <v>5.7</v>
      </c>
      <c r="D128" s="3">
        <f t="shared" si="3"/>
        <v>3.1</v>
      </c>
      <c r="E128" s="4">
        <v>1974</v>
      </c>
      <c r="F128" s="4">
        <v>2</v>
      </c>
      <c r="G128" s="4">
        <v>3</v>
      </c>
      <c r="H128" s="1" t="s">
        <v>370</v>
      </c>
      <c r="I128" s="12" t="str" cm="1">
        <f t="array" aca="1" ref="I128" ca="1">RIGHT(_xlfn.TEXTJOIN("",TRUE,IF(ISNUMBER(MID(H128,ROW(INDIRECT("1"&amp;":"&amp;LEN(H128))),1)*1),MID(H128,ROW(INDIRECT("1"&amp;":"&amp;LEN(H128))),1),"")),4)</f>
        <v>2021</v>
      </c>
      <c r="J128" s="1" t="s">
        <v>371</v>
      </c>
      <c r="K128"/>
    </row>
    <row r="129" spans="1:11" x14ac:dyDescent="0.3">
      <c r="A129" s="1" t="s">
        <v>95</v>
      </c>
      <c r="B129" s="3">
        <v>11.2</v>
      </c>
      <c r="C129" s="3">
        <v>8.3000000000000007</v>
      </c>
      <c r="D129" s="3">
        <f t="shared" si="3"/>
        <v>-2.8999999999999986</v>
      </c>
      <c r="E129" s="4">
        <v>2012</v>
      </c>
      <c r="F129" s="4">
        <v>2</v>
      </c>
      <c r="G129" s="4">
        <v>2</v>
      </c>
      <c r="H129" s="1" t="s">
        <v>97</v>
      </c>
      <c r="I129" s="12" t="str" cm="1">
        <f t="array" aca="1" ref="I129" ca="1">RIGHT(_xlfn.TEXTJOIN("",TRUE,IF(ISNUMBER(MID(H129,ROW(INDIRECT("1"&amp;":"&amp;LEN(H129))),1)*1),MID(H129,ROW(INDIRECT("1"&amp;":"&amp;LEN(H129))),1),"")),4)</f>
        <v>2023</v>
      </c>
      <c r="J129" s="1" t="s">
        <v>96</v>
      </c>
      <c r="K129"/>
    </row>
    <row r="130" spans="1:11" x14ac:dyDescent="0.3">
      <c r="A130" s="18" t="s">
        <v>67</v>
      </c>
      <c r="B130" s="3">
        <v>2.4</v>
      </c>
      <c r="C130" s="3">
        <v>1.7</v>
      </c>
      <c r="D130" s="3">
        <f t="shared" ref="D130:D161" si="4">C130-B130</f>
        <v>-0.7</v>
      </c>
      <c r="E130" s="4">
        <v>1997</v>
      </c>
      <c r="F130" s="4">
        <v>2</v>
      </c>
      <c r="G130" s="4">
        <v>2</v>
      </c>
      <c r="H130" s="1" t="s">
        <v>372</v>
      </c>
      <c r="I130" s="12" t="str" cm="1">
        <f t="array" aca="1" ref="I130" ca="1">RIGHT(_xlfn.TEXTJOIN("",TRUE,IF(ISNUMBER(MID(H130,ROW(INDIRECT("1"&amp;":"&amp;LEN(H130))),1)*1),MID(H130,ROW(INDIRECT("1"&amp;":"&amp;LEN(H130))),1),"")),4)</f>
        <v>2018</v>
      </c>
      <c r="J130" s="1" t="s">
        <v>373</v>
      </c>
      <c r="K130"/>
    </row>
    <row r="131" spans="1:11" x14ac:dyDescent="0.3">
      <c r="A131" s="18" t="s">
        <v>67</v>
      </c>
      <c r="B131" s="13">
        <v>11.23</v>
      </c>
      <c r="C131" s="13">
        <v>12.71</v>
      </c>
      <c r="D131" s="13">
        <f t="shared" si="4"/>
        <v>1.4800000000000004</v>
      </c>
      <c r="E131" s="12">
        <v>2005</v>
      </c>
      <c r="F131" s="17">
        <v>2</v>
      </c>
      <c r="G131" s="17">
        <v>2</v>
      </c>
      <c r="H131" t="s">
        <v>235</v>
      </c>
      <c r="I131" s="12" t="str" cm="1">
        <f t="array" aca="1" ref="I131" ca="1">RIGHT(_xlfn.TEXTJOIN("",TRUE,IF(ISNUMBER(MID(H131,ROW(INDIRECT("1"&amp;":"&amp;LEN(H131))),1)*1),MID(H131,ROW(INDIRECT("1"&amp;":"&amp;LEN(H131))),1),"")),4)</f>
        <v>2018</v>
      </c>
      <c r="J131" t="s">
        <v>239</v>
      </c>
      <c r="K131"/>
    </row>
    <row r="132" spans="1:11" x14ac:dyDescent="0.3">
      <c r="A132" s="1" t="s">
        <v>67</v>
      </c>
      <c r="B132" s="3">
        <v>8.3000000000000007</v>
      </c>
      <c r="C132" s="3">
        <v>18</v>
      </c>
      <c r="D132" s="3">
        <f t="shared" si="4"/>
        <v>9.6999999999999993</v>
      </c>
      <c r="E132" s="4">
        <v>1997</v>
      </c>
      <c r="F132" s="4">
        <v>2</v>
      </c>
      <c r="G132" s="4">
        <v>2</v>
      </c>
      <c r="H132" s="1" t="s">
        <v>68</v>
      </c>
      <c r="I132" s="12" t="str" cm="1">
        <f t="array" aca="1" ref="I132" ca="1">RIGHT(_xlfn.TEXTJOIN("",TRUE,IF(ISNUMBER(MID(H132,ROW(INDIRECT("1"&amp;":"&amp;LEN(H132))),1)*1),MID(H132,ROW(INDIRECT("1"&amp;":"&amp;LEN(H132))),1),"")),4)</f>
        <v>2021</v>
      </c>
      <c r="J132" s="1" t="s">
        <v>69</v>
      </c>
      <c r="K132"/>
    </row>
    <row r="133" spans="1:11" x14ac:dyDescent="0.3">
      <c r="A133" s="18" t="s">
        <v>195</v>
      </c>
      <c r="B133" s="13">
        <v>8.93</v>
      </c>
      <c r="C133" s="13">
        <v>8.64</v>
      </c>
      <c r="D133" s="13">
        <f t="shared" si="4"/>
        <v>-0.28999999999999915</v>
      </c>
      <c r="E133" s="12">
        <v>2017</v>
      </c>
      <c r="F133" s="17">
        <v>2</v>
      </c>
      <c r="G133" s="17">
        <v>4</v>
      </c>
      <c r="H133" t="s">
        <v>196</v>
      </c>
      <c r="I133" s="12" t="str" cm="1">
        <f t="array" aca="1" ref="I133" ca="1">RIGHT(_xlfn.TEXTJOIN("",TRUE,IF(ISNUMBER(MID(H133,ROW(INDIRECT("1"&amp;":"&amp;LEN(H133))),1)*1),MID(H133,ROW(INDIRECT("1"&amp;":"&amp;LEN(H133))),1),"")),4)</f>
        <v>2024</v>
      </c>
      <c r="J133" t="s">
        <v>197</v>
      </c>
    </row>
    <row r="134" spans="1:11" x14ac:dyDescent="0.3">
      <c r="A134" s="18" t="s">
        <v>195</v>
      </c>
      <c r="B134" s="13">
        <v>15.1</v>
      </c>
      <c r="C134" s="13">
        <v>20.7</v>
      </c>
      <c r="D134" s="13">
        <f t="shared" si="4"/>
        <v>5.6</v>
      </c>
      <c r="E134" s="12">
        <v>2020</v>
      </c>
      <c r="F134" s="17">
        <v>2</v>
      </c>
      <c r="G134" s="17">
        <v>4</v>
      </c>
      <c r="H134" s="1" t="s">
        <v>330</v>
      </c>
      <c r="I134" s="12" t="str" cm="1">
        <f t="array" aca="1" ref="I134" ca="1">RIGHT(_xlfn.TEXTJOIN("",TRUE,IF(ISNUMBER(MID(H134,ROW(INDIRECT("1"&amp;":"&amp;LEN(H134))),1)*1),MID(H134,ROW(INDIRECT("1"&amp;":"&amp;LEN(H134))),1),"")),4)</f>
        <v>2025</v>
      </c>
      <c r="J134" s="1" t="s">
        <v>331</v>
      </c>
      <c r="K134"/>
    </row>
    <row r="135" spans="1:11" x14ac:dyDescent="0.3">
      <c r="A135" s="18" t="s">
        <v>3</v>
      </c>
      <c r="B135" s="13">
        <v>29.2</v>
      </c>
      <c r="C135" s="13">
        <v>5.7</v>
      </c>
      <c r="D135" s="13">
        <f t="shared" si="4"/>
        <v>-23.5</v>
      </c>
      <c r="E135" s="12">
        <v>2010</v>
      </c>
      <c r="F135" s="12">
        <v>1</v>
      </c>
      <c r="G135" s="12">
        <v>1</v>
      </c>
      <c r="H135" s="18" t="s">
        <v>293</v>
      </c>
      <c r="I135" s="12" t="str" cm="1">
        <f t="array" aca="1" ref="I135" ca="1">RIGHT(_xlfn.TEXTJOIN("",TRUE,IF(ISNUMBER(MID(H135,ROW(INDIRECT("1"&amp;":"&amp;LEN(H135))),1)*1),MID(H135,ROW(INDIRECT("1"&amp;":"&amp;LEN(H135))),1),"")),4)</f>
        <v>2011</v>
      </c>
      <c r="J135" t="s">
        <v>253</v>
      </c>
      <c r="K135"/>
    </row>
    <row r="136" spans="1:11" x14ac:dyDescent="0.3">
      <c r="A136" s="18" t="s">
        <v>3</v>
      </c>
      <c r="B136" s="13">
        <v>12.2</v>
      </c>
      <c r="C136" s="13">
        <v>6.6000000000000005</v>
      </c>
      <c r="D136" s="13">
        <f t="shared" si="4"/>
        <v>-5.5999999999999988</v>
      </c>
      <c r="E136" s="12">
        <v>2009</v>
      </c>
      <c r="F136" s="12">
        <v>1</v>
      </c>
      <c r="G136" s="12">
        <v>1</v>
      </c>
      <c r="H136" s="18" t="s">
        <v>292</v>
      </c>
      <c r="I136" s="12" t="str" cm="1">
        <f t="array" aca="1" ref="I136" ca="1">RIGHT(_xlfn.TEXTJOIN("",TRUE,IF(ISNUMBER(MID(H136,ROW(INDIRECT("1"&amp;":"&amp;LEN(H136))),1)*1),MID(H136,ROW(INDIRECT("1"&amp;":"&amp;LEN(H136))),1),"")),4)</f>
        <v>2011</v>
      </c>
      <c r="J136" t="s">
        <v>252</v>
      </c>
    </row>
    <row r="137" spans="1:11" x14ac:dyDescent="0.3">
      <c r="A137" s="18" t="s">
        <v>3</v>
      </c>
      <c r="B137" s="13">
        <v>9.6</v>
      </c>
      <c r="C137" s="13">
        <v>5.3</v>
      </c>
      <c r="D137" s="13">
        <f t="shared" si="4"/>
        <v>-4.3</v>
      </c>
      <c r="E137" s="12">
        <v>2009</v>
      </c>
      <c r="F137" s="12">
        <v>1</v>
      </c>
      <c r="G137" s="12">
        <v>1</v>
      </c>
      <c r="H137" s="18" t="s">
        <v>292</v>
      </c>
      <c r="I137" s="12" t="str" cm="1">
        <f t="array" aca="1" ref="I137" ca="1">RIGHT(_xlfn.TEXTJOIN("",TRUE,IF(ISNUMBER(MID(H137,ROW(INDIRECT("1"&amp;":"&amp;LEN(H137))),1)*1),MID(H137,ROW(INDIRECT("1"&amp;":"&amp;LEN(H137))),1),"")),4)</f>
        <v>2011</v>
      </c>
      <c r="J137" t="s">
        <v>252</v>
      </c>
    </row>
    <row r="138" spans="1:11" x14ac:dyDescent="0.3">
      <c r="A138" s="1" t="s">
        <v>3</v>
      </c>
      <c r="B138" s="3">
        <v>9.5</v>
      </c>
      <c r="C138" s="3">
        <v>6.9</v>
      </c>
      <c r="D138" s="3">
        <f t="shared" si="4"/>
        <v>-2.5999999999999996</v>
      </c>
      <c r="E138" s="4">
        <v>2006</v>
      </c>
      <c r="F138" s="4">
        <v>1</v>
      </c>
      <c r="G138" s="4">
        <v>1</v>
      </c>
      <c r="H138" s="1" t="s">
        <v>59</v>
      </c>
      <c r="I138" s="12" t="str" cm="1">
        <f t="array" aca="1" ref="I138" ca="1">RIGHT(_xlfn.TEXTJOIN("",TRUE,IF(ISNUMBER(MID(H138,ROW(INDIRECT("1"&amp;":"&amp;LEN(H138))),1)*1),MID(H138,ROW(INDIRECT("1"&amp;":"&amp;LEN(H138))),1),"")),4)</f>
        <v>2013</v>
      </c>
      <c r="J138" s="1" t="s">
        <v>60</v>
      </c>
    </row>
    <row r="139" spans="1:11" x14ac:dyDescent="0.3">
      <c r="A139" s="18" t="s">
        <v>3</v>
      </c>
      <c r="B139" s="13">
        <v>7.8</v>
      </c>
      <c r="C139" s="13">
        <v>6.2</v>
      </c>
      <c r="D139" s="13">
        <f t="shared" si="4"/>
        <v>-1.5999999999999996</v>
      </c>
      <c r="E139" s="12">
        <v>2009</v>
      </c>
      <c r="F139" s="12">
        <v>1</v>
      </c>
      <c r="G139" s="12">
        <v>1</v>
      </c>
      <c r="H139" s="18" t="s">
        <v>292</v>
      </c>
      <c r="I139" s="12" t="str" cm="1">
        <f t="array" aca="1" ref="I139" ca="1">RIGHT(_xlfn.TEXTJOIN("",TRUE,IF(ISNUMBER(MID(H139,ROW(INDIRECT("1"&amp;":"&amp;LEN(H139))),1)*1),MID(H139,ROW(INDIRECT("1"&amp;":"&amp;LEN(H139))),1),"")),4)</f>
        <v>2011</v>
      </c>
      <c r="J139" t="s">
        <v>252</v>
      </c>
    </row>
    <row r="140" spans="1:11" x14ac:dyDescent="0.3">
      <c r="A140" s="18" t="s">
        <v>3</v>
      </c>
      <c r="B140" s="13">
        <v>5.95</v>
      </c>
      <c r="C140" s="13">
        <v>4.3600000000000003</v>
      </c>
      <c r="D140" s="13">
        <f t="shared" si="4"/>
        <v>-1.5899999999999999</v>
      </c>
      <c r="E140" s="12">
        <v>1999</v>
      </c>
      <c r="F140" s="17">
        <v>1</v>
      </c>
      <c r="G140" s="17">
        <v>1</v>
      </c>
      <c r="H140" t="s">
        <v>213</v>
      </c>
      <c r="I140" s="12" t="str" cm="1">
        <f t="array" aca="1" ref="I140" ca="1">RIGHT(_xlfn.TEXTJOIN("",TRUE,IF(ISNUMBER(MID(H140,ROW(INDIRECT("1"&amp;":"&amp;LEN(H140))),1)*1),MID(H140,ROW(INDIRECT("1"&amp;":"&amp;LEN(H140))),1),"")),4)</f>
        <v>1999</v>
      </c>
      <c r="J140" t="s">
        <v>214</v>
      </c>
      <c r="K140"/>
    </row>
    <row r="141" spans="1:11" x14ac:dyDescent="0.3">
      <c r="A141" s="18" t="s">
        <v>3</v>
      </c>
      <c r="B141" s="13">
        <v>6.9</v>
      </c>
      <c r="C141" s="13">
        <v>6.6000000000000005</v>
      </c>
      <c r="D141" s="13">
        <f t="shared" si="4"/>
        <v>-0.29999999999999982</v>
      </c>
      <c r="E141" s="12">
        <v>2009</v>
      </c>
      <c r="F141" s="12">
        <v>1</v>
      </c>
      <c r="G141" s="12">
        <v>1</v>
      </c>
      <c r="H141" s="18" t="s">
        <v>292</v>
      </c>
      <c r="I141" s="12" t="str" cm="1">
        <f t="array" aca="1" ref="I141" ca="1">RIGHT(_xlfn.TEXTJOIN("",TRUE,IF(ISNUMBER(MID(H141,ROW(INDIRECT("1"&amp;":"&amp;LEN(H141))),1)*1),MID(H141,ROW(INDIRECT("1"&amp;":"&amp;LEN(H141))),1),"")),4)</f>
        <v>2011</v>
      </c>
      <c r="J141" t="s">
        <v>252</v>
      </c>
    </row>
    <row r="142" spans="1:11" x14ac:dyDescent="0.3">
      <c r="A142" s="1" t="s">
        <v>3</v>
      </c>
      <c r="B142" s="3">
        <v>7</v>
      </c>
      <c r="C142" s="3">
        <v>7</v>
      </c>
      <c r="D142" s="3">
        <f t="shared" si="4"/>
        <v>0</v>
      </c>
      <c r="E142" s="4">
        <v>2001</v>
      </c>
      <c r="F142" s="4">
        <v>1</v>
      </c>
      <c r="G142" s="4">
        <v>1</v>
      </c>
      <c r="H142" s="1" t="s">
        <v>54</v>
      </c>
      <c r="I142" s="12" t="str" cm="1">
        <f t="array" aca="1" ref="I142" ca="1">RIGHT(_xlfn.TEXTJOIN("",TRUE,IF(ISNUMBER(MID(H142,ROW(INDIRECT("1"&amp;":"&amp;LEN(H142))),1)*1),MID(H142,ROW(INDIRECT("1"&amp;":"&amp;LEN(H142))),1),"")),4)</f>
        <v>2010</v>
      </c>
      <c r="J142" s="1" t="s">
        <v>55</v>
      </c>
      <c r="K142"/>
    </row>
    <row r="143" spans="1:11" x14ac:dyDescent="0.3">
      <c r="A143" s="18" t="s">
        <v>3</v>
      </c>
      <c r="B143" s="13">
        <v>7.3</v>
      </c>
      <c r="C143" s="13">
        <v>7.7</v>
      </c>
      <c r="D143" s="13">
        <f t="shared" si="4"/>
        <v>0.40000000000000036</v>
      </c>
      <c r="E143" s="12">
        <v>1999</v>
      </c>
      <c r="F143" s="12">
        <v>1</v>
      </c>
      <c r="G143" s="12">
        <v>1</v>
      </c>
      <c r="H143" s="18" t="s">
        <v>286</v>
      </c>
      <c r="I143" s="12" t="str" cm="1">
        <f t="array" aca="1" ref="I143" ca="1">RIGHT(_xlfn.TEXTJOIN("",TRUE,IF(ISNUMBER(MID(H143,ROW(INDIRECT("1"&amp;":"&amp;LEN(H143))),1)*1),MID(H143,ROW(INDIRECT("1"&amp;":"&amp;LEN(H143))),1),"")),4)</f>
        <v>2003</v>
      </c>
      <c r="J143" t="s">
        <v>245</v>
      </c>
      <c r="K143"/>
    </row>
    <row r="144" spans="1:11" x14ac:dyDescent="0.3">
      <c r="A144" s="18" t="s">
        <v>3</v>
      </c>
      <c r="B144" s="13">
        <v>4.8</v>
      </c>
      <c r="C144" s="13">
        <v>5.5</v>
      </c>
      <c r="D144" s="13">
        <f t="shared" si="4"/>
        <v>0.70000000000000018</v>
      </c>
      <c r="E144" s="12">
        <v>1991</v>
      </c>
      <c r="F144" s="12">
        <v>1</v>
      </c>
      <c r="G144" s="12">
        <v>1</v>
      </c>
      <c r="H144" s="18" t="s">
        <v>290</v>
      </c>
      <c r="I144" s="12" t="str" cm="1">
        <f t="array" aca="1" ref="I144" ca="1">RIGHT(_xlfn.TEXTJOIN("",TRUE,IF(ISNUMBER(MID(H144,ROW(INDIRECT("1"&amp;":"&amp;LEN(H144))),1)*1),MID(H144,ROW(INDIRECT("1"&amp;":"&amp;LEN(H144))),1),"")),4)</f>
        <v>1999</v>
      </c>
      <c r="J144" t="s">
        <v>250</v>
      </c>
    </row>
    <row r="145" spans="1:11" x14ac:dyDescent="0.3">
      <c r="A145" s="1" t="s">
        <v>3</v>
      </c>
      <c r="B145" s="3">
        <v>4.8</v>
      </c>
      <c r="C145" s="3">
        <v>5.5</v>
      </c>
      <c r="D145" s="3">
        <f t="shared" si="4"/>
        <v>0.70000000000000018</v>
      </c>
      <c r="E145" s="14">
        <v>1981</v>
      </c>
      <c r="F145" s="14">
        <v>1</v>
      </c>
      <c r="G145" s="14">
        <v>1</v>
      </c>
      <c r="H145" s="1" t="s">
        <v>105</v>
      </c>
      <c r="I145" s="12" t="str" cm="1">
        <f t="array" aca="1" ref="I145" ca="1">RIGHT(_xlfn.TEXTJOIN("",TRUE,IF(ISNUMBER(MID(H145,ROW(INDIRECT("1"&amp;":"&amp;LEN(H145))),1)*1),MID(H145,ROW(INDIRECT("1"&amp;":"&amp;LEN(H145))),1),"")),4)</f>
        <v>1998</v>
      </c>
      <c r="J145" s="1" t="s">
        <v>173</v>
      </c>
    </row>
    <row r="146" spans="1:11" x14ac:dyDescent="0.3">
      <c r="A146" s="1" t="s">
        <v>3</v>
      </c>
      <c r="B146" s="3">
        <v>0</v>
      </c>
      <c r="C146" s="3">
        <v>1.1499999999999999</v>
      </c>
      <c r="D146" s="3">
        <f t="shared" si="4"/>
        <v>1.1499999999999999</v>
      </c>
      <c r="E146" s="4" t="s">
        <v>141</v>
      </c>
      <c r="F146" s="4">
        <v>1</v>
      </c>
      <c r="G146" s="4">
        <v>1</v>
      </c>
      <c r="H146" s="1" t="s">
        <v>142</v>
      </c>
      <c r="I146" s="12" t="str" cm="1">
        <f t="array" aca="1" ref="I146" ca="1">RIGHT(_xlfn.TEXTJOIN("",TRUE,IF(ISNUMBER(MID(H146,ROW(INDIRECT("1"&amp;":"&amp;LEN(H146))),1)*1),MID(H146,ROW(INDIRECT("1"&amp;":"&amp;LEN(H146))),1),"")),4)</f>
        <v>2016</v>
      </c>
      <c r="J146" s="1" t="s">
        <v>143</v>
      </c>
    </row>
    <row r="147" spans="1:11" x14ac:dyDescent="0.3">
      <c r="A147" s="1" t="s">
        <v>3</v>
      </c>
      <c r="B147" s="3">
        <v>5</v>
      </c>
      <c r="C147" s="3">
        <v>9.9</v>
      </c>
      <c r="D147" s="3">
        <f t="shared" si="4"/>
        <v>4.9000000000000004</v>
      </c>
      <c r="E147" s="14"/>
      <c r="F147" s="14">
        <v>1</v>
      </c>
      <c r="G147" s="14">
        <v>1</v>
      </c>
      <c r="H147" s="1" t="s">
        <v>319</v>
      </c>
      <c r="I147" s="12">
        <v>2000</v>
      </c>
      <c r="J147" s="1" t="s">
        <v>175</v>
      </c>
    </row>
    <row r="148" spans="1:11" x14ac:dyDescent="0.3">
      <c r="A148" s="1" t="s">
        <v>3</v>
      </c>
      <c r="B148" s="3">
        <v>4.5999999999999996</v>
      </c>
      <c r="C148" s="3">
        <v>10.199999999999999</v>
      </c>
      <c r="D148" s="3">
        <f t="shared" si="4"/>
        <v>5.6</v>
      </c>
      <c r="E148" s="4">
        <v>1972</v>
      </c>
      <c r="F148" s="4">
        <v>1</v>
      </c>
      <c r="G148" s="4">
        <v>1</v>
      </c>
      <c r="H148" s="1" t="s">
        <v>113</v>
      </c>
      <c r="I148" s="12" t="str" cm="1">
        <f t="array" aca="1" ref="I148" ca="1">RIGHT(_xlfn.TEXTJOIN("",TRUE,IF(ISNUMBER(MID(H148,ROW(INDIRECT("1"&amp;":"&amp;LEN(H148))),1)*1),MID(H148,ROW(INDIRECT("1"&amp;":"&amp;LEN(H148))),1),"")),4)</f>
        <v>2013</v>
      </c>
      <c r="J148" s="1" t="s">
        <v>114</v>
      </c>
    </row>
    <row r="149" spans="1:11" x14ac:dyDescent="0.3">
      <c r="A149" s="5" t="s">
        <v>3</v>
      </c>
      <c r="B149" s="7">
        <v>7.8</v>
      </c>
      <c r="C149" s="7">
        <v>14.7</v>
      </c>
      <c r="D149" s="3">
        <f t="shared" si="4"/>
        <v>6.8999999999999995</v>
      </c>
      <c r="E149" s="4">
        <v>1947</v>
      </c>
      <c r="F149" s="4">
        <v>1</v>
      </c>
      <c r="G149" s="4">
        <v>1</v>
      </c>
      <c r="H149" s="1" t="s">
        <v>41</v>
      </c>
      <c r="I149" s="12" t="str" cm="1">
        <f t="array" aca="1" ref="I149" ca="1">RIGHT(_xlfn.TEXTJOIN("",TRUE,IF(ISNUMBER(MID(H149,ROW(INDIRECT("1"&amp;":"&amp;LEN(H149))),1)*1),MID(H149,ROW(INDIRECT("1"&amp;":"&amp;LEN(H149))),1),"")),4)</f>
        <v>2006</v>
      </c>
      <c r="J149" s="1" t="s">
        <v>79</v>
      </c>
      <c r="K149"/>
    </row>
    <row r="150" spans="1:11" x14ac:dyDescent="0.3">
      <c r="A150" s="1" t="s">
        <v>3</v>
      </c>
      <c r="B150" s="3">
        <v>4.9000000000000004</v>
      </c>
      <c r="C150" s="3">
        <v>14.000000000000002</v>
      </c>
      <c r="D150" s="3">
        <f t="shared" si="4"/>
        <v>9.1000000000000014</v>
      </c>
      <c r="E150" s="14">
        <v>1992</v>
      </c>
      <c r="F150" s="14">
        <v>1</v>
      </c>
      <c r="G150" s="14">
        <v>1</v>
      </c>
      <c r="H150" s="1" t="s">
        <v>317</v>
      </c>
      <c r="I150" s="12">
        <v>1999</v>
      </c>
      <c r="J150" s="1" t="s">
        <v>174</v>
      </c>
      <c r="K150"/>
    </row>
    <row r="151" spans="1:11" x14ac:dyDescent="0.3">
      <c r="A151" s="1" t="s">
        <v>3</v>
      </c>
      <c r="B151" s="3">
        <v>6.1</v>
      </c>
      <c r="C151" s="3">
        <v>15.3</v>
      </c>
      <c r="D151" s="3">
        <f t="shared" si="4"/>
        <v>9.2000000000000011</v>
      </c>
      <c r="E151" s="4">
        <v>1947</v>
      </c>
      <c r="F151" s="4">
        <v>1</v>
      </c>
      <c r="G151" s="4">
        <v>1</v>
      </c>
      <c r="H151" s="1" t="s">
        <v>61</v>
      </c>
      <c r="I151" s="12" t="str" cm="1">
        <f t="array" aca="1" ref="I151" ca="1">RIGHT(_xlfn.TEXTJOIN("",TRUE,IF(ISNUMBER(MID(H151,ROW(INDIRECT("1"&amp;":"&amp;LEN(H151))),1)*1),MID(H151,ROW(INDIRECT("1"&amp;":"&amp;LEN(H151))),1),"")),4)</f>
        <v>1995</v>
      </c>
      <c r="J151" s="1" t="s">
        <v>62</v>
      </c>
      <c r="K151"/>
    </row>
    <row r="152" spans="1:11" x14ac:dyDescent="0.3">
      <c r="A152" s="1" t="s">
        <v>4</v>
      </c>
      <c r="B152" s="3">
        <v>10</v>
      </c>
      <c r="C152" s="3">
        <v>14</v>
      </c>
      <c r="D152" s="3">
        <f t="shared" si="4"/>
        <v>4</v>
      </c>
      <c r="F152" s="4">
        <v>1</v>
      </c>
      <c r="G152" s="4">
        <v>1</v>
      </c>
      <c r="H152" s="1" t="s">
        <v>374</v>
      </c>
      <c r="I152" s="12" t="str" cm="1">
        <f t="array" aca="1" ref="I152" ca="1">RIGHT(_xlfn.TEXTJOIN("",TRUE,IF(ISNUMBER(MID(H152,ROW(INDIRECT("1"&amp;":"&amp;LEN(H152))),1)*1),MID(H152,ROW(INDIRECT("1"&amp;":"&amp;LEN(H152))),1),"")),4)</f>
        <v>2014</v>
      </c>
      <c r="J152" s="1" t="s">
        <v>375</v>
      </c>
      <c r="K152"/>
    </row>
    <row r="153" spans="1:11" x14ac:dyDescent="0.3">
      <c r="A153" s="1" t="s">
        <v>4</v>
      </c>
      <c r="B153" s="3">
        <v>7.3</v>
      </c>
      <c r="C153" s="3">
        <v>0</v>
      </c>
      <c r="D153" s="3">
        <f t="shared" si="4"/>
        <v>-7.3</v>
      </c>
      <c r="E153" s="4">
        <v>1980</v>
      </c>
      <c r="F153" s="4">
        <v>1</v>
      </c>
      <c r="G153" s="4">
        <v>1</v>
      </c>
      <c r="H153" s="1" t="s">
        <v>74</v>
      </c>
      <c r="I153" s="12" t="str" cm="1">
        <f t="array" aca="1" ref="I153" ca="1">RIGHT(_xlfn.TEXTJOIN("",TRUE,IF(ISNUMBER(MID(H153,ROW(INDIRECT("1"&amp;":"&amp;LEN(H153))),1)*1),MID(H153,ROW(INDIRECT("1"&amp;":"&amp;LEN(H153))),1),"")),4)</f>
        <v>2014</v>
      </c>
      <c r="J153" s="1" t="s">
        <v>75</v>
      </c>
    </row>
    <row r="154" spans="1:11" x14ac:dyDescent="0.3">
      <c r="A154" s="18" t="s">
        <v>4</v>
      </c>
      <c r="B154" s="13">
        <v>8.36</v>
      </c>
      <c r="C154" s="13">
        <v>5.76</v>
      </c>
      <c r="D154" s="13">
        <f t="shared" si="4"/>
        <v>-2.5999999999999996</v>
      </c>
      <c r="E154" s="12">
        <v>1993</v>
      </c>
      <c r="F154" s="12">
        <v>1</v>
      </c>
      <c r="G154" s="12">
        <v>1</v>
      </c>
      <c r="H154" s="18" t="s">
        <v>288</v>
      </c>
      <c r="I154" s="12" t="str" cm="1">
        <f t="array" aca="1" ref="I154" ca="1">RIGHT(_xlfn.TEXTJOIN("",TRUE,IF(ISNUMBER(MID(H154,ROW(INDIRECT("1"&amp;":"&amp;LEN(H154))),1)*1),MID(H154,ROW(INDIRECT("1"&amp;":"&amp;LEN(H154))),1),"")),4)</f>
        <v>2011</v>
      </c>
      <c r="J154" t="s">
        <v>247</v>
      </c>
    </row>
    <row r="155" spans="1:11" x14ac:dyDescent="0.3">
      <c r="A155" s="18" t="s">
        <v>4</v>
      </c>
      <c r="B155" s="13">
        <v>11.1</v>
      </c>
      <c r="C155" s="13">
        <v>8.9</v>
      </c>
      <c r="D155" s="13">
        <f t="shared" si="4"/>
        <v>-2.1999999999999993</v>
      </c>
      <c r="E155" s="12">
        <v>1995</v>
      </c>
      <c r="F155" s="17">
        <v>1</v>
      </c>
      <c r="G155" s="17">
        <v>1</v>
      </c>
      <c r="H155" t="s">
        <v>225</v>
      </c>
      <c r="I155" s="12" t="str" cm="1">
        <f t="array" aca="1" ref="I155" ca="1">RIGHT(_xlfn.TEXTJOIN("",TRUE,IF(ISNUMBER(MID(H155,ROW(INDIRECT("1"&amp;":"&amp;LEN(H155))),1)*1),MID(H155,ROW(INDIRECT("1"&amp;":"&amp;LEN(H155))),1),"")),4)</f>
        <v>1999</v>
      </c>
      <c r="J155" t="s">
        <v>226</v>
      </c>
      <c r="K155" s="1" t="s">
        <v>117</v>
      </c>
    </row>
    <row r="156" spans="1:11" x14ac:dyDescent="0.3">
      <c r="A156" s="18" t="s">
        <v>4</v>
      </c>
      <c r="B156" s="13">
        <v>11.799999999999999</v>
      </c>
      <c r="C156" s="13">
        <v>10.4</v>
      </c>
      <c r="D156" s="13">
        <f t="shared" si="4"/>
        <v>-1.3999999999999986</v>
      </c>
      <c r="E156" s="12">
        <v>1994</v>
      </c>
      <c r="F156" s="12">
        <v>1</v>
      </c>
      <c r="G156" s="12">
        <v>1</v>
      </c>
      <c r="H156" s="18" t="s">
        <v>284</v>
      </c>
      <c r="I156" s="12" t="str" cm="1">
        <f t="array" aca="1" ref="I156" ca="1">RIGHT(_xlfn.TEXTJOIN("",TRUE,IF(ISNUMBER(MID(H156,ROW(INDIRECT("1"&amp;":"&amp;LEN(H156))),1)*1),MID(H156,ROW(INDIRECT("1"&amp;":"&amp;LEN(H156))),1),"")),4)</f>
        <v>1999</v>
      </c>
      <c r="J156" t="s">
        <v>285</v>
      </c>
    </row>
    <row r="157" spans="1:11" x14ac:dyDescent="0.3">
      <c r="A157" s="1" t="s">
        <v>4</v>
      </c>
      <c r="B157" s="3">
        <v>8.4</v>
      </c>
      <c r="C157" s="3">
        <v>7.7</v>
      </c>
      <c r="D157" s="3">
        <f t="shared" si="4"/>
        <v>-0.70000000000000018</v>
      </c>
      <c r="E157" s="4">
        <v>1940</v>
      </c>
      <c r="F157" s="4">
        <v>1</v>
      </c>
      <c r="G157" s="4">
        <v>1</v>
      </c>
      <c r="H157" s="1" t="s">
        <v>322</v>
      </c>
      <c r="I157" s="12" t="str" cm="1">
        <f t="array" aca="1" ref="I157" ca="1">RIGHT(_xlfn.TEXTJOIN("",TRUE,IF(ISNUMBER(MID(H157,ROW(INDIRECT("1"&amp;":"&amp;LEN(H157))),1)*1),MID(H157,ROW(INDIRECT("1"&amp;":"&amp;LEN(H157))),1),"")),4)</f>
        <v>2021</v>
      </c>
      <c r="J157" s="19" t="s">
        <v>382</v>
      </c>
    </row>
    <row r="158" spans="1:11" x14ac:dyDescent="0.3">
      <c r="A158" s="18" t="s">
        <v>4</v>
      </c>
      <c r="B158" s="13">
        <v>4.7</v>
      </c>
      <c r="C158" s="13">
        <v>4.1000000000000005</v>
      </c>
      <c r="D158" s="13">
        <f t="shared" si="4"/>
        <v>-0.59999999999999964</v>
      </c>
      <c r="E158" s="12">
        <v>1996</v>
      </c>
      <c r="F158" s="12">
        <v>1</v>
      </c>
      <c r="G158" s="12">
        <v>1</v>
      </c>
      <c r="H158" s="18" t="s">
        <v>301</v>
      </c>
      <c r="I158" s="12" t="str" cm="1">
        <f t="array" aca="1" ref="I158" ca="1">RIGHT(_xlfn.TEXTJOIN("",TRUE,IF(ISNUMBER(MID(H158,ROW(INDIRECT("1"&amp;":"&amp;LEN(H158))),1)*1),MID(H158,ROW(INDIRECT("1"&amp;":"&amp;LEN(H158))),1),"")),4)</f>
        <v>2003</v>
      </c>
      <c r="J158" t="s">
        <v>260</v>
      </c>
    </row>
    <row r="159" spans="1:11" x14ac:dyDescent="0.3">
      <c r="A159" s="1" t="s">
        <v>4</v>
      </c>
      <c r="B159" s="3">
        <v>6.8</v>
      </c>
      <c r="C159" s="3">
        <v>6.4</v>
      </c>
      <c r="D159" s="3">
        <f t="shared" si="4"/>
        <v>-0.39999999999999947</v>
      </c>
      <c r="E159" s="4">
        <v>1940</v>
      </c>
      <c r="F159" s="4">
        <v>1</v>
      </c>
      <c r="G159" s="4">
        <v>1</v>
      </c>
      <c r="H159" s="1" t="s">
        <v>321</v>
      </c>
      <c r="I159" s="12" t="str" cm="1">
        <f t="array" aca="1" ref="I159" ca="1">RIGHT(_xlfn.TEXTJOIN("",TRUE,IF(ISNUMBER(MID(H159,ROW(INDIRECT("1"&amp;":"&amp;LEN(H159))),1)*1),MID(H159,ROW(INDIRECT("1"&amp;":"&amp;LEN(H159))),1),"")),4)</f>
        <v>2016</v>
      </c>
      <c r="J159" s="19" t="s">
        <v>383</v>
      </c>
      <c r="K159"/>
    </row>
    <row r="160" spans="1:11" x14ac:dyDescent="0.3">
      <c r="A160" s="1" t="s">
        <v>4</v>
      </c>
      <c r="B160" s="3">
        <v>8.1999999999999993</v>
      </c>
      <c r="C160" s="3">
        <v>7.9</v>
      </c>
      <c r="D160" s="3">
        <f t="shared" si="4"/>
        <v>-0.29999999999999893</v>
      </c>
      <c r="E160" s="4">
        <v>1940</v>
      </c>
      <c r="F160" s="4">
        <v>1</v>
      </c>
      <c r="G160" s="4">
        <v>1</v>
      </c>
      <c r="H160" s="1" t="s">
        <v>321</v>
      </c>
      <c r="I160" s="12" t="str" cm="1">
        <f t="array" aca="1" ref="I160" ca="1">RIGHT(_xlfn.TEXTJOIN("",TRUE,IF(ISNUMBER(MID(H160,ROW(INDIRECT("1"&amp;":"&amp;LEN(H160))),1)*1),MID(H160,ROW(INDIRECT("1"&amp;":"&amp;LEN(H160))),1),"")),4)</f>
        <v>2016</v>
      </c>
      <c r="J160" s="19" t="s">
        <v>383</v>
      </c>
      <c r="K160"/>
    </row>
    <row r="161" spans="1:11" x14ac:dyDescent="0.3">
      <c r="A161" s="1" t="s">
        <v>4</v>
      </c>
      <c r="B161" s="3">
        <v>3.8</v>
      </c>
      <c r="C161" s="3">
        <v>3.6</v>
      </c>
      <c r="D161" s="3">
        <f t="shared" si="4"/>
        <v>-0.19999999999999973</v>
      </c>
      <c r="E161" s="4">
        <v>1940</v>
      </c>
      <c r="F161" s="4">
        <v>1</v>
      </c>
      <c r="G161" s="4">
        <v>1</v>
      </c>
      <c r="H161" s="1" t="s">
        <v>324</v>
      </c>
      <c r="I161" s="12" t="str" cm="1">
        <f t="array" aca="1" ref="I161" ca="1">RIGHT(_xlfn.TEXTJOIN("",TRUE,IF(ISNUMBER(MID(H161,ROW(INDIRECT("1"&amp;":"&amp;LEN(H161))),1)*1),MID(H161,ROW(INDIRECT("1"&amp;":"&amp;LEN(H161))),1),"")),4)</f>
        <v>2020</v>
      </c>
      <c r="J161" s="19" t="s">
        <v>323</v>
      </c>
    </row>
    <row r="162" spans="1:11" x14ac:dyDescent="0.3">
      <c r="A162" s="1" t="s">
        <v>4</v>
      </c>
      <c r="B162" s="3">
        <v>6.7</v>
      </c>
      <c r="C162" s="3">
        <v>6.7</v>
      </c>
      <c r="D162" s="3">
        <f t="shared" ref="D162:D193" si="5">C162-B162</f>
        <v>0</v>
      </c>
      <c r="E162" s="4">
        <v>1940</v>
      </c>
      <c r="F162" s="4">
        <v>1</v>
      </c>
      <c r="G162" s="4">
        <v>1</v>
      </c>
      <c r="H162" s="1" t="s">
        <v>322</v>
      </c>
      <c r="I162" s="12" t="str" cm="1">
        <f t="array" aca="1" ref="I162" ca="1">RIGHT(_xlfn.TEXTJOIN("",TRUE,IF(ISNUMBER(MID(H162,ROW(INDIRECT("1"&amp;":"&amp;LEN(H162))),1)*1),MID(H162,ROW(INDIRECT("1"&amp;":"&amp;LEN(H162))),1),"")),4)</f>
        <v>2021</v>
      </c>
      <c r="J162" s="19" t="s">
        <v>382</v>
      </c>
      <c r="K162"/>
    </row>
    <row r="163" spans="1:11" x14ac:dyDescent="0.3">
      <c r="A163" s="18" t="s">
        <v>4</v>
      </c>
      <c r="B163" s="13">
        <v>12.4</v>
      </c>
      <c r="C163" s="13">
        <v>12.7</v>
      </c>
      <c r="D163" s="13">
        <f t="shared" si="5"/>
        <v>0.29999999999999893</v>
      </c>
      <c r="E163" s="12">
        <v>2012</v>
      </c>
      <c r="F163" s="12">
        <v>1</v>
      </c>
      <c r="G163" s="12">
        <v>1</v>
      </c>
      <c r="H163" s="18" t="s">
        <v>310</v>
      </c>
      <c r="I163" s="12" t="str" cm="1">
        <f t="array" aca="1" ref="I163" ca="1">RIGHT(_xlfn.TEXTJOIN("",TRUE,IF(ISNUMBER(MID(H163,ROW(INDIRECT("1"&amp;":"&amp;LEN(H163))),1)*1),MID(H163,ROW(INDIRECT("1"&amp;":"&amp;LEN(H163))),1),"")),4)</f>
        <v>2015</v>
      </c>
      <c r="J163" s="19" t="s">
        <v>270</v>
      </c>
    </row>
    <row r="164" spans="1:11" x14ac:dyDescent="0.3">
      <c r="A164" s="18" t="s">
        <v>4</v>
      </c>
      <c r="B164" s="13">
        <v>4.5999999999999996</v>
      </c>
      <c r="C164" s="13">
        <v>4.9000000000000004</v>
      </c>
      <c r="D164" s="13">
        <f t="shared" si="5"/>
        <v>0.30000000000000071</v>
      </c>
      <c r="E164" s="12">
        <v>1985</v>
      </c>
      <c r="F164" s="17">
        <v>1</v>
      </c>
      <c r="G164" s="17">
        <v>1</v>
      </c>
      <c r="H164" t="s">
        <v>217</v>
      </c>
      <c r="I164" s="12" t="str" cm="1">
        <f t="array" aca="1" ref="I164" ca="1">RIGHT(_xlfn.TEXTJOIN("",TRUE,IF(ISNUMBER(MID(H164,ROW(INDIRECT("1"&amp;":"&amp;LEN(H164))),1)*1),MID(H164,ROW(INDIRECT("1"&amp;":"&amp;LEN(H164))),1),"")),4)</f>
        <v>1995</v>
      </c>
      <c r="J164" t="s">
        <v>218</v>
      </c>
      <c r="K164"/>
    </row>
    <row r="165" spans="1:11" x14ac:dyDescent="0.3">
      <c r="A165" s="1" t="s">
        <v>4</v>
      </c>
      <c r="B165" s="3">
        <v>11</v>
      </c>
      <c r="C165" s="3">
        <v>11.6</v>
      </c>
      <c r="D165" s="3">
        <f t="shared" si="5"/>
        <v>0.59999999999999964</v>
      </c>
      <c r="E165" s="14">
        <v>1991</v>
      </c>
      <c r="F165" s="14">
        <v>1</v>
      </c>
      <c r="G165" s="14">
        <v>1</v>
      </c>
      <c r="H165" s="1" t="s">
        <v>181</v>
      </c>
      <c r="I165" s="12" t="str" cm="1">
        <f t="array" aca="1" ref="I165" ca="1">RIGHT(_xlfn.TEXTJOIN("",TRUE,IF(ISNUMBER(MID(H165,ROW(INDIRECT("1"&amp;":"&amp;LEN(H165))),1)*1),MID(H165,ROW(INDIRECT("1"&amp;":"&amp;LEN(H165))),1),"")),4)</f>
        <v>1998</v>
      </c>
      <c r="J165" s="1" t="s">
        <v>177</v>
      </c>
      <c r="K165"/>
    </row>
    <row r="166" spans="1:11" x14ac:dyDescent="0.3">
      <c r="A166" s="18" t="s">
        <v>4</v>
      </c>
      <c r="B166" s="13">
        <v>5.9</v>
      </c>
      <c r="C166" s="13">
        <v>6.6</v>
      </c>
      <c r="D166" s="13">
        <f t="shared" si="5"/>
        <v>0.69999999999999929</v>
      </c>
      <c r="E166" s="12">
        <v>1985</v>
      </c>
      <c r="F166" s="17">
        <v>1</v>
      </c>
      <c r="G166" s="17">
        <v>1</v>
      </c>
      <c r="H166" t="s">
        <v>227</v>
      </c>
      <c r="I166" s="12" t="str" cm="1">
        <f t="array" aca="1" ref="I166" ca="1">RIGHT(_xlfn.TEXTJOIN("",TRUE,IF(ISNUMBER(MID(H166,ROW(INDIRECT("1"&amp;":"&amp;LEN(H166))),1)*1),MID(H166,ROW(INDIRECT("1"&amp;":"&amp;LEN(H166))),1),"")),4)</f>
        <v>1992</v>
      </c>
      <c r="J166" t="s">
        <v>230</v>
      </c>
    </row>
    <row r="167" spans="1:11" x14ac:dyDescent="0.3">
      <c r="A167" s="18" t="s">
        <v>4</v>
      </c>
      <c r="B167" s="13">
        <v>7.3999999999999995</v>
      </c>
      <c r="C167" s="13">
        <v>8.4</v>
      </c>
      <c r="D167" s="13">
        <f t="shared" si="5"/>
        <v>1.0000000000000009</v>
      </c>
      <c r="E167" s="12">
        <v>1995</v>
      </c>
      <c r="F167" s="12">
        <v>1</v>
      </c>
      <c r="G167" s="12">
        <v>1</v>
      </c>
      <c r="H167" s="18" t="s">
        <v>278</v>
      </c>
      <c r="I167" s="12" t="str" cm="1">
        <f t="array" aca="1" ref="I167" ca="1">RIGHT(_xlfn.TEXTJOIN("",TRUE,IF(ISNUMBER(MID(H167,ROW(INDIRECT("1"&amp;":"&amp;LEN(H167))),1)*1),MID(H167,ROW(INDIRECT("1"&amp;":"&amp;LEN(H167))),1),"")),4)</f>
        <v>2002</v>
      </c>
      <c r="J167" s="19" t="s">
        <v>312</v>
      </c>
      <c r="K167"/>
    </row>
    <row r="168" spans="1:11" x14ac:dyDescent="0.3">
      <c r="A168" s="1" t="s">
        <v>4</v>
      </c>
      <c r="B168" s="3">
        <v>8</v>
      </c>
      <c r="C168" s="3">
        <v>9.1</v>
      </c>
      <c r="D168" s="3">
        <f t="shared" si="5"/>
        <v>1.0999999999999996</v>
      </c>
      <c r="E168" s="4">
        <v>1972</v>
      </c>
      <c r="F168" s="4">
        <v>1</v>
      </c>
      <c r="G168" s="4">
        <v>1</v>
      </c>
      <c r="H168" s="1" t="s">
        <v>183</v>
      </c>
      <c r="I168" s="12" t="str" cm="1">
        <f t="array" aca="1" ref="I168" ca="1">RIGHT(_xlfn.TEXTJOIN("",TRUE,IF(ISNUMBER(MID(H168,ROW(INDIRECT("1"&amp;":"&amp;LEN(H168))),1)*1),MID(H168,ROW(INDIRECT("1"&amp;":"&amp;LEN(H168))),1),"")),4)</f>
        <v>1993</v>
      </c>
      <c r="J168" s="1" t="s">
        <v>160</v>
      </c>
    </row>
    <row r="169" spans="1:11" x14ac:dyDescent="0.3">
      <c r="A169" s="18" t="s">
        <v>4</v>
      </c>
      <c r="B169" s="13">
        <v>1.2</v>
      </c>
      <c r="C169" s="13">
        <v>2.4</v>
      </c>
      <c r="D169" s="13">
        <f t="shared" si="5"/>
        <v>1.2</v>
      </c>
      <c r="E169" s="12">
        <v>1987</v>
      </c>
      <c r="F169" s="17">
        <v>1</v>
      </c>
      <c r="G169" s="17">
        <v>1</v>
      </c>
      <c r="H169" t="s">
        <v>215</v>
      </c>
      <c r="I169" s="12" t="str" cm="1">
        <f t="array" aca="1" ref="I169" ca="1">RIGHT(_xlfn.TEXTJOIN("",TRUE,IF(ISNUMBER(MID(H169,ROW(INDIRECT("1"&amp;":"&amp;LEN(H169))),1)*1),MID(H169,ROW(INDIRECT("1"&amp;":"&amp;LEN(H169))),1),"")),4)</f>
        <v>1993</v>
      </c>
      <c r="J169" t="s">
        <v>216</v>
      </c>
      <c r="K169"/>
    </row>
    <row r="170" spans="1:11" x14ac:dyDescent="0.3">
      <c r="A170" s="18" t="s">
        <v>4</v>
      </c>
      <c r="B170" s="13">
        <v>5.21</v>
      </c>
      <c r="C170" s="13">
        <v>6.74</v>
      </c>
      <c r="D170" s="13">
        <f t="shared" si="5"/>
        <v>1.5300000000000002</v>
      </c>
      <c r="E170" s="12">
        <v>1993</v>
      </c>
      <c r="F170" s="12">
        <v>1</v>
      </c>
      <c r="G170" s="12">
        <v>1</v>
      </c>
      <c r="H170" s="18" t="s">
        <v>283</v>
      </c>
      <c r="I170" s="12" t="str" cm="1">
        <f t="array" aca="1" ref="I170" ca="1">RIGHT(_xlfn.TEXTJOIN("",TRUE,IF(ISNUMBER(MID(H170,ROW(INDIRECT("1"&amp;":"&amp;LEN(H170))),1)*1),MID(H170,ROW(INDIRECT("1"&amp;":"&amp;LEN(H170))),1),"")),4)</f>
        <v>2005</v>
      </c>
      <c r="J170" t="s">
        <v>244</v>
      </c>
      <c r="K170"/>
    </row>
    <row r="171" spans="1:11" x14ac:dyDescent="0.3">
      <c r="A171" s="1" t="s">
        <v>4</v>
      </c>
      <c r="B171" s="3">
        <v>6.3</v>
      </c>
      <c r="C171" s="3">
        <v>8.1</v>
      </c>
      <c r="D171" s="3">
        <f t="shared" si="5"/>
        <v>1.7999999999999998</v>
      </c>
      <c r="E171" s="4">
        <v>1980</v>
      </c>
      <c r="F171" s="4">
        <v>1</v>
      </c>
      <c r="G171" s="4">
        <v>1</v>
      </c>
      <c r="H171" s="15" t="s">
        <v>43</v>
      </c>
      <c r="I171" s="12" t="str" cm="1">
        <f t="array" aca="1" ref="I171" ca="1">RIGHT(_xlfn.TEXTJOIN("",TRUE,IF(ISNUMBER(MID(H171,ROW(INDIRECT("1"&amp;":"&amp;LEN(H171))),1)*1),MID(H171,ROW(INDIRECT("1"&amp;":"&amp;LEN(H171))),1),"")),4)</f>
        <v>1991</v>
      </c>
      <c r="J171" s="15" t="s">
        <v>179</v>
      </c>
    </row>
    <row r="172" spans="1:11" x14ac:dyDescent="0.3">
      <c r="A172" s="1" t="s">
        <v>4</v>
      </c>
      <c r="B172" s="3">
        <v>7.3</v>
      </c>
      <c r="C172" s="3">
        <v>9.5</v>
      </c>
      <c r="D172" s="3">
        <f t="shared" si="5"/>
        <v>2.2000000000000002</v>
      </c>
      <c r="E172" s="4">
        <v>1980</v>
      </c>
      <c r="F172" s="4">
        <v>1</v>
      </c>
      <c r="G172" s="4">
        <v>1</v>
      </c>
      <c r="H172" s="1" t="s">
        <v>74</v>
      </c>
      <c r="I172" s="12" t="str" cm="1">
        <f t="array" aca="1" ref="I172" ca="1">RIGHT(_xlfn.TEXTJOIN("",TRUE,IF(ISNUMBER(MID(H172,ROW(INDIRECT("1"&amp;":"&amp;LEN(H172))),1)*1),MID(H172,ROW(INDIRECT("1"&amp;":"&amp;LEN(H172))),1),"")),4)</f>
        <v>2014</v>
      </c>
      <c r="J172" s="1" t="s">
        <v>75</v>
      </c>
      <c r="K172"/>
    </row>
    <row r="173" spans="1:11" x14ac:dyDescent="0.3">
      <c r="A173" s="1" t="s">
        <v>4</v>
      </c>
      <c r="B173" s="3">
        <v>7.41</v>
      </c>
      <c r="C173" s="3">
        <v>9.81</v>
      </c>
      <c r="D173" s="3">
        <f t="shared" si="5"/>
        <v>2.4000000000000004</v>
      </c>
      <c r="E173" s="4" t="s">
        <v>147</v>
      </c>
      <c r="F173" s="4">
        <v>1</v>
      </c>
      <c r="G173" s="4">
        <v>1</v>
      </c>
      <c r="H173" s="1" t="s">
        <v>148</v>
      </c>
      <c r="I173" s="12" t="str" cm="1">
        <f t="array" aca="1" ref="I173" ca="1">RIGHT(_xlfn.TEXTJOIN("",TRUE,IF(ISNUMBER(MID(H173,ROW(INDIRECT("1"&amp;":"&amp;LEN(H173))),1)*1),MID(H173,ROW(INDIRECT("1"&amp;":"&amp;LEN(H173))),1),"")),4)</f>
        <v>2000</v>
      </c>
      <c r="J173" s="1" t="s">
        <v>149</v>
      </c>
      <c r="K173"/>
    </row>
    <row r="174" spans="1:11" x14ac:dyDescent="0.3">
      <c r="A174" s="18" t="s">
        <v>4</v>
      </c>
      <c r="B174" s="13">
        <v>3.4</v>
      </c>
      <c r="C174" s="13">
        <v>6.2</v>
      </c>
      <c r="D174" s="13">
        <f t="shared" si="5"/>
        <v>2.8000000000000003</v>
      </c>
      <c r="E174" s="12">
        <v>1987</v>
      </c>
      <c r="F174" s="17">
        <v>1</v>
      </c>
      <c r="G174" s="17">
        <v>1</v>
      </c>
      <c r="H174" t="s">
        <v>211</v>
      </c>
      <c r="I174" s="12" t="str" cm="1">
        <f t="array" aca="1" ref="I174" ca="1">RIGHT(_xlfn.TEXTJOIN("",TRUE,IF(ISNUMBER(MID(H174,ROW(INDIRECT("1"&amp;":"&amp;LEN(H174))),1)*1),MID(H174,ROW(INDIRECT("1"&amp;":"&amp;LEN(H174))),1),"")),4)</f>
        <v>1991</v>
      </c>
      <c r="J174" t="s">
        <v>212</v>
      </c>
      <c r="K174"/>
    </row>
    <row r="175" spans="1:11" x14ac:dyDescent="0.3">
      <c r="A175" s="1" t="s">
        <v>4</v>
      </c>
      <c r="B175" s="3">
        <v>7</v>
      </c>
      <c r="C175" s="3">
        <v>10.1</v>
      </c>
      <c r="D175" s="3">
        <f t="shared" si="5"/>
        <v>3.0999999999999996</v>
      </c>
      <c r="E175" s="4">
        <v>1970</v>
      </c>
      <c r="F175" s="4">
        <v>1</v>
      </c>
      <c r="G175" s="4">
        <v>1</v>
      </c>
      <c r="H175" s="15" t="s">
        <v>43</v>
      </c>
      <c r="I175" s="12" t="str" cm="1">
        <f t="array" aca="1" ref="I175" ca="1">RIGHT(_xlfn.TEXTJOIN("",TRUE,IF(ISNUMBER(MID(H175,ROW(INDIRECT("1"&amp;":"&amp;LEN(H175))),1)*1),MID(H175,ROW(INDIRECT("1"&amp;":"&amp;LEN(H175))),1),"")),4)</f>
        <v>1991</v>
      </c>
      <c r="J175" s="15" t="s">
        <v>179</v>
      </c>
      <c r="K175"/>
    </row>
    <row r="176" spans="1:11" x14ac:dyDescent="0.3">
      <c r="A176" s="1" t="s">
        <v>4</v>
      </c>
      <c r="B176" s="3">
        <v>6.3</v>
      </c>
      <c r="C176" s="3">
        <v>9.4</v>
      </c>
      <c r="D176" s="3">
        <f t="shared" si="5"/>
        <v>3.1000000000000005</v>
      </c>
      <c r="E176" s="4">
        <v>1972</v>
      </c>
      <c r="F176" s="4">
        <v>1</v>
      </c>
      <c r="G176" s="4">
        <v>1</v>
      </c>
      <c r="H176" s="1" t="s">
        <v>183</v>
      </c>
      <c r="I176" s="12" t="str" cm="1">
        <f t="array" aca="1" ref="I176" ca="1">RIGHT(_xlfn.TEXTJOIN("",TRUE,IF(ISNUMBER(MID(H176,ROW(INDIRECT("1"&amp;":"&amp;LEN(H176))),1)*1),MID(H176,ROW(INDIRECT("1"&amp;":"&amp;LEN(H176))),1),"")),4)</f>
        <v>1993</v>
      </c>
      <c r="J176" s="1" t="s">
        <v>160</v>
      </c>
      <c r="K176"/>
    </row>
    <row r="177" spans="1:11" x14ac:dyDescent="0.3">
      <c r="A177" s="18" t="s">
        <v>4</v>
      </c>
      <c r="B177" s="13">
        <v>6.3</v>
      </c>
      <c r="C177" s="13">
        <v>9.6999999999999993</v>
      </c>
      <c r="D177" s="13">
        <f t="shared" si="5"/>
        <v>3.3999999999999995</v>
      </c>
      <c r="E177" s="12">
        <v>1980</v>
      </c>
      <c r="F177" s="17">
        <v>1</v>
      </c>
      <c r="G177" s="17">
        <v>1</v>
      </c>
      <c r="H177" t="s">
        <v>191</v>
      </c>
      <c r="I177" s="12" t="str" cm="1">
        <f t="array" aca="1" ref="I177" ca="1">RIGHT(_xlfn.TEXTJOIN("",TRUE,IF(ISNUMBER(MID(H177,ROW(INDIRECT("1"&amp;":"&amp;LEN(H177))),1)*1),MID(H177,ROW(INDIRECT("1"&amp;":"&amp;LEN(H177))),1),"")),4)</f>
        <v>2025</v>
      </c>
      <c r="J177" t="s">
        <v>192</v>
      </c>
      <c r="K177"/>
    </row>
    <row r="178" spans="1:11" x14ac:dyDescent="0.3">
      <c r="A178" s="1" t="s">
        <v>4</v>
      </c>
      <c r="B178" s="3">
        <v>8</v>
      </c>
      <c r="C178" s="3">
        <v>11.4</v>
      </c>
      <c r="D178" s="3">
        <f t="shared" si="5"/>
        <v>3.4000000000000004</v>
      </c>
      <c r="E178" s="4">
        <v>1940</v>
      </c>
      <c r="F178" s="4">
        <v>1</v>
      </c>
      <c r="G178" s="4">
        <v>1</v>
      </c>
      <c r="H178" s="1" t="s">
        <v>150</v>
      </c>
      <c r="I178" s="12" t="str" cm="1">
        <f t="array" aca="1" ref="I178" ca="1">RIGHT(_xlfn.TEXTJOIN("",TRUE,IF(ISNUMBER(MID(H178,ROW(INDIRECT("1"&amp;":"&amp;LEN(H178))),1)*1),MID(H178,ROW(INDIRECT("1"&amp;":"&amp;LEN(H178))),1),"")),4)</f>
        <v>2012</v>
      </c>
      <c r="J178" s="1" t="s">
        <v>151</v>
      </c>
      <c r="K178"/>
    </row>
    <row r="179" spans="1:11" x14ac:dyDescent="0.3">
      <c r="A179" s="1" t="s">
        <v>4</v>
      </c>
      <c r="B179" s="3">
        <v>6.3</v>
      </c>
      <c r="C179" s="3">
        <v>9.8000000000000007</v>
      </c>
      <c r="D179" s="3">
        <f t="shared" si="5"/>
        <v>3.5000000000000009</v>
      </c>
      <c r="E179" s="4">
        <v>1980</v>
      </c>
      <c r="F179" s="4">
        <v>1</v>
      </c>
      <c r="G179" s="4">
        <v>1</v>
      </c>
      <c r="H179" s="1" t="s">
        <v>158</v>
      </c>
      <c r="I179" s="12" t="str" cm="1">
        <f t="array" aca="1" ref="I179" ca="1">RIGHT(_xlfn.TEXTJOIN("",TRUE,IF(ISNUMBER(MID(H179,ROW(INDIRECT("1"&amp;":"&amp;LEN(H179))),1)*1),MID(H179,ROW(INDIRECT("1"&amp;":"&amp;LEN(H179))),1),"")),4)</f>
        <v>1997</v>
      </c>
      <c r="J179" s="16" t="s">
        <v>159</v>
      </c>
      <c r="K179" s="1" t="s">
        <v>117</v>
      </c>
    </row>
    <row r="180" spans="1:11" x14ac:dyDescent="0.3">
      <c r="A180" s="1" t="s">
        <v>4</v>
      </c>
      <c r="B180" s="3">
        <v>5.2</v>
      </c>
      <c r="C180" s="3">
        <v>8.7999999999999989</v>
      </c>
      <c r="D180" s="3">
        <f t="shared" si="5"/>
        <v>3.5999999999999988</v>
      </c>
      <c r="E180" s="4">
        <v>1980</v>
      </c>
      <c r="F180" s="4">
        <v>1</v>
      </c>
      <c r="G180" s="4">
        <v>1</v>
      </c>
      <c r="H180" s="1" t="s">
        <v>158</v>
      </c>
      <c r="I180" s="12" t="str" cm="1">
        <f t="array" aca="1" ref="I180" ca="1">RIGHT(_xlfn.TEXTJOIN("",TRUE,IF(ISNUMBER(MID(H180,ROW(INDIRECT("1"&amp;":"&amp;LEN(H180))),1)*1),MID(H180,ROW(INDIRECT("1"&amp;":"&amp;LEN(H180))),1),"")),4)</f>
        <v>1997</v>
      </c>
      <c r="J180" s="1" t="s">
        <v>159</v>
      </c>
    </row>
    <row r="181" spans="1:11" x14ac:dyDescent="0.3">
      <c r="A181" s="1" t="s">
        <v>4</v>
      </c>
      <c r="B181" s="3">
        <v>11.200000000000001</v>
      </c>
      <c r="C181" s="3">
        <v>15.1</v>
      </c>
      <c r="D181" s="3">
        <f t="shared" si="5"/>
        <v>3.8999999999999986</v>
      </c>
      <c r="E181" s="4" t="s">
        <v>152</v>
      </c>
      <c r="F181" s="4">
        <v>1</v>
      </c>
      <c r="G181" s="4">
        <v>1</v>
      </c>
      <c r="H181" s="1" t="s">
        <v>153</v>
      </c>
      <c r="I181" s="12" t="str" cm="1">
        <f t="array" aca="1" ref="I181" ca="1">RIGHT(_xlfn.TEXTJOIN("",TRUE,IF(ISNUMBER(MID(H181,ROW(INDIRECT("1"&amp;":"&amp;LEN(H181))),1)*1),MID(H181,ROW(INDIRECT("1"&amp;":"&amp;LEN(H181))),1),"")),4)</f>
        <v>2023</v>
      </c>
      <c r="J181" s="1" t="s">
        <v>154</v>
      </c>
    </row>
    <row r="182" spans="1:11" x14ac:dyDescent="0.3">
      <c r="A182" s="18" t="s">
        <v>4</v>
      </c>
      <c r="B182" s="13">
        <v>7.5</v>
      </c>
      <c r="C182" s="13">
        <v>12.7</v>
      </c>
      <c r="D182" s="13">
        <f t="shared" si="5"/>
        <v>5.1999999999999993</v>
      </c>
      <c r="E182" s="12">
        <v>1980</v>
      </c>
      <c r="F182" s="12">
        <v>1</v>
      </c>
      <c r="G182" s="12">
        <v>1</v>
      </c>
      <c r="H182" s="18" t="s">
        <v>297</v>
      </c>
      <c r="I182" s="12" t="str" cm="1">
        <f t="array" aca="1" ref="I182" ca="1">RIGHT(_xlfn.TEXTJOIN("",TRUE,IF(ISNUMBER(MID(H182,ROW(INDIRECT("1"&amp;":"&amp;LEN(H182))),1)*1),MID(H182,ROW(INDIRECT("1"&amp;":"&amp;LEN(H182))),1),"")),4)</f>
        <v>1999</v>
      </c>
      <c r="J182" t="s">
        <v>258</v>
      </c>
    </row>
    <row r="183" spans="1:11" x14ac:dyDescent="0.3">
      <c r="A183" s="1" t="s">
        <v>4</v>
      </c>
      <c r="B183" s="3">
        <v>8.6</v>
      </c>
      <c r="C183" s="3">
        <v>13.8</v>
      </c>
      <c r="D183" s="3">
        <f t="shared" si="5"/>
        <v>5.2000000000000011</v>
      </c>
      <c r="E183" s="4">
        <v>1940</v>
      </c>
      <c r="F183" s="4">
        <v>1</v>
      </c>
      <c r="G183" s="4">
        <v>1</v>
      </c>
      <c r="H183" s="1" t="s">
        <v>150</v>
      </c>
      <c r="I183" s="12" t="str" cm="1">
        <f t="array" aca="1" ref="I183" ca="1">RIGHT(_xlfn.TEXTJOIN("",TRUE,IF(ISNUMBER(MID(H183,ROW(INDIRECT("1"&amp;":"&amp;LEN(H183))),1)*1),MID(H183,ROW(INDIRECT("1"&amp;":"&amp;LEN(H183))),1),"")),4)</f>
        <v>2012</v>
      </c>
      <c r="J183" s="1" t="s">
        <v>151</v>
      </c>
    </row>
    <row r="184" spans="1:11" x14ac:dyDescent="0.3">
      <c r="A184" s="1" t="s">
        <v>4</v>
      </c>
      <c r="B184" s="3">
        <v>11.2</v>
      </c>
      <c r="C184" s="3">
        <v>16.899999999999999</v>
      </c>
      <c r="D184" s="3">
        <f t="shared" si="5"/>
        <v>5.6999999999999993</v>
      </c>
      <c r="E184" s="4">
        <v>1940</v>
      </c>
      <c r="F184" s="4">
        <v>1</v>
      </c>
      <c r="G184" s="4">
        <v>1</v>
      </c>
      <c r="H184" s="1" t="s">
        <v>332</v>
      </c>
      <c r="I184" s="12" t="str" cm="1">
        <f t="array" aca="1" ref="I184" ca="1">RIGHT(_xlfn.TEXTJOIN("",TRUE,IF(ISNUMBER(MID(H184,ROW(INDIRECT("1"&amp;":"&amp;LEN(H184))),1)*1),MID(H184,ROW(INDIRECT("1"&amp;":"&amp;LEN(H184))),1),"")),4)</f>
        <v>2025</v>
      </c>
      <c r="J184" s="1" t="s">
        <v>333</v>
      </c>
    </row>
    <row r="185" spans="1:11" x14ac:dyDescent="0.3">
      <c r="A185" s="1" t="s">
        <v>4</v>
      </c>
      <c r="B185" s="3">
        <v>7.3</v>
      </c>
      <c r="C185" s="3">
        <v>13.200000000000001</v>
      </c>
      <c r="D185" s="3">
        <f t="shared" si="5"/>
        <v>5.9000000000000012</v>
      </c>
      <c r="E185" s="4">
        <v>1966</v>
      </c>
      <c r="F185" s="4">
        <v>1</v>
      </c>
      <c r="G185" s="4">
        <v>1</v>
      </c>
      <c r="H185" s="1" t="s">
        <v>161</v>
      </c>
      <c r="I185" s="12" t="str" cm="1">
        <f t="array" aca="1" ref="I185" ca="1">RIGHT(_xlfn.TEXTJOIN("",TRUE,IF(ISNUMBER(MID(H185,ROW(INDIRECT("1"&amp;":"&amp;LEN(H185))),1)*1),MID(H185,ROW(INDIRECT("1"&amp;":"&amp;LEN(H185))),1),"")),4)</f>
        <v>1995</v>
      </c>
      <c r="J185" s="1" t="s">
        <v>162</v>
      </c>
    </row>
    <row r="186" spans="1:11" x14ac:dyDescent="0.3">
      <c r="A186" s="18" t="s">
        <v>4</v>
      </c>
      <c r="B186" s="13">
        <v>8.4</v>
      </c>
      <c r="C186" s="13">
        <v>14.7</v>
      </c>
      <c r="D186" s="13">
        <f t="shared" si="5"/>
        <v>6.2999999999999989</v>
      </c>
      <c r="E186" s="12">
        <v>1991</v>
      </c>
      <c r="F186" s="12">
        <v>1</v>
      </c>
      <c r="G186" s="12">
        <v>1</v>
      </c>
      <c r="H186" s="18" t="s">
        <v>282</v>
      </c>
      <c r="I186" s="12" t="str" cm="1">
        <f t="array" aca="1" ref="I186" ca="1">RIGHT(_xlfn.TEXTJOIN("",TRUE,IF(ISNUMBER(MID(H186,ROW(INDIRECT("1"&amp;":"&amp;LEN(H186))),1)*1),MID(H186,ROW(INDIRECT("1"&amp;":"&amp;LEN(H186))),1),"")),4)</f>
        <v>1994</v>
      </c>
      <c r="J186" t="s">
        <v>243</v>
      </c>
    </row>
    <row r="187" spans="1:11" x14ac:dyDescent="0.3">
      <c r="A187" s="1" t="s">
        <v>4</v>
      </c>
      <c r="B187" s="3">
        <v>7.8</v>
      </c>
      <c r="C187" s="3">
        <v>14.2</v>
      </c>
      <c r="D187" s="3">
        <f t="shared" si="5"/>
        <v>6.3999999999999995</v>
      </c>
      <c r="E187" s="4">
        <v>2000</v>
      </c>
      <c r="F187" s="4">
        <v>1</v>
      </c>
      <c r="G187" s="4">
        <v>1</v>
      </c>
      <c r="H187" s="1" t="s">
        <v>41</v>
      </c>
      <c r="I187" s="12" t="str" cm="1">
        <f t="array" aca="1" ref="I187" ca="1">RIGHT(_xlfn.TEXTJOIN("",TRUE,IF(ISNUMBER(MID(H187,ROW(INDIRECT("1"&amp;":"&amp;LEN(H187))),1)*1),MID(H187,ROW(INDIRECT("1"&amp;":"&amp;LEN(H187))),1),"")),4)</f>
        <v>2006</v>
      </c>
      <c r="J187" s="1" t="s">
        <v>66</v>
      </c>
    </row>
    <row r="188" spans="1:11" x14ac:dyDescent="0.3">
      <c r="A188" s="1" t="s">
        <v>4</v>
      </c>
      <c r="B188" s="3">
        <v>9.1</v>
      </c>
      <c r="C188" s="3">
        <v>18.5</v>
      </c>
      <c r="D188" s="3">
        <f t="shared" si="5"/>
        <v>9.4</v>
      </c>
      <c r="E188" s="14">
        <v>1985</v>
      </c>
      <c r="F188" s="14">
        <v>1</v>
      </c>
      <c r="G188" s="14">
        <v>1</v>
      </c>
      <c r="H188" s="1" t="s">
        <v>168</v>
      </c>
      <c r="I188" s="12" t="str" cm="1">
        <f t="array" aca="1" ref="I188" ca="1">RIGHT(_xlfn.TEXTJOIN("",TRUE,IF(ISNUMBER(MID(H188,ROW(INDIRECT("1"&amp;":"&amp;LEN(H188))),1)*1),MID(H188,ROW(INDIRECT("1"&amp;":"&amp;LEN(H188))),1),"")),4)</f>
        <v>1994</v>
      </c>
      <c r="J188" s="1" t="s">
        <v>169</v>
      </c>
    </row>
    <row r="189" spans="1:11" x14ac:dyDescent="0.3">
      <c r="A189" s="18" t="s">
        <v>4</v>
      </c>
      <c r="B189" s="13">
        <v>5.33</v>
      </c>
      <c r="C189" s="13">
        <v>19.32</v>
      </c>
      <c r="D189" s="13">
        <f t="shared" si="5"/>
        <v>13.99</v>
      </c>
      <c r="E189" s="12">
        <v>1973</v>
      </c>
      <c r="F189" s="12">
        <v>1</v>
      </c>
      <c r="G189" s="12">
        <v>1</v>
      </c>
      <c r="H189" s="18" t="s">
        <v>291</v>
      </c>
      <c r="I189" s="12" t="str" cm="1">
        <f t="array" aca="1" ref="I189" ca="1">RIGHT(_xlfn.TEXTJOIN("",TRUE,IF(ISNUMBER(MID(H189,ROW(INDIRECT("1"&amp;":"&amp;LEN(H189))),1)*1),MID(H189,ROW(INDIRECT("1"&amp;":"&amp;LEN(H189))),1),"")),4)</f>
        <v>2007</v>
      </c>
      <c r="J189" t="s">
        <v>251</v>
      </c>
    </row>
    <row r="190" spans="1:11" x14ac:dyDescent="0.3">
      <c r="A190" s="5" t="s">
        <v>20</v>
      </c>
      <c r="B190" s="6">
        <v>5.0999999999999996</v>
      </c>
      <c r="C190" s="6">
        <v>12.5</v>
      </c>
      <c r="D190" s="3">
        <f t="shared" si="5"/>
        <v>7.4</v>
      </c>
      <c r="E190" s="4">
        <v>2000</v>
      </c>
      <c r="F190" s="4">
        <v>2</v>
      </c>
      <c r="G190" s="4">
        <v>2</v>
      </c>
      <c r="H190" s="5" t="s">
        <v>70</v>
      </c>
      <c r="I190" s="12" t="str" cm="1">
        <f t="array" aca="1" ref="I190" ca="1">RIGHT(_xlfn.TEXTJOIN("",TRUE,IF(ISNUMBER(MID(H190,ROW(INDIRECT("1"&amp;":"&amp;LEN(H190))),1)*1),MID(H190,ROW(INDIRECT("1"&amp;":"&amp;LEN(H190))),1),"")),4)</f>
        <v>2005</v>
      </c>
      <c r="J190" s="15" t="s">
        <v>71</v>
      </c>
    </row>
    <row r="191" spans="1:11" x14ac:dyDescent="0.3">
      <c r="A191" s="1" t="s">
        <v>12</v>
      </c>
      <c r="B191" s="6">
        <v>11.2</v>
      </c>
      <c r="C191" s="6">
        <v>19</v>
      </c>
      <c r="D191" s="3">
        <f t="shared" si="5"/>
        <v>7.8000000000000007</v>
      </c>
      <c r="F191" s="4">
        <v>2</v>
      </c>
      <c r="G191" s="4">
        <v>3</v>
      </c>
      <c r="H191" s="5" t="s">
        <v>376</v>
      </c>
      <c r="I191" s="12">
        <v>2022</v>
      </c>
      <c r="J191" s="15" t="s">
        <v>377</v>
      </c>
    </row>
    <row r="192" spans="1:11" x14ac:dyDescent="0.3">
      <c r="A192" s="1" t="s">
        <v>12</v>
      </c>
      <c r="B192" s="3">
        <v>2.6</v>
      </c>
      <c r="C192" s="3">
        <v>7</v>
      </c>
      <c r="D192" s="3">
        <f t="shared" si="5"/>
        <v>4.4000000000000004</v>
      </c>
      <c r="E192" s="4">
        <v>1997</v>
      </c>
      <c r="F192" s="4">
        <v>2</v>
      </c>
      <c r="G192" s="4">
        <v>3</v>
      </c>
      <c r="H192" s="1" t="s">
        <v>42</v>
      </c>
      <c r="I192" s="12" t="str" cm="1">
        <f t="array" aca="1" ref="I192" ca="1">RIGHT(_xlfn.TEXTJOIN("",TRUE,IF(ISNUMBER(MID(H192,ROW(INDIRECT("1"&amp;":"&amp;LEN(H192))),1)*1),MID(H192,ROW(INDIRECT("1"&amp;":"&amp;LEN(H192))),1),"")),4)</f>
        <v>2005</v>
      </c>
      <c r="J192" s="1" t="s">
        <v>84</v>
      </c>
      <c r="K192"/>
    </row>
    <row r="193" spans="1:4" x14ac:dyDescent="0.3">
      <c r="A193" s="1" t="s">
        <v>353</v>
      </c>
      <c r="B193" s="3">
        <f>AVERAGE(B2:B192)</f>
        <v>7.0889136125654426</v>
      </c>
      <c r="C193" s="3">
        <f>AVERAGE(C2:C192)</f>
        <v>9.7700392670157097</v>
      </c>
      <c r="D193" s="3">
        <f t="shared" si="5"/>
        <v>2.6811256544502671</v>
      </c>
    </row>
    <row r="194" spans="1:4" x14ac:dyDescent="0.3">
      <c r="A194" s="1" t="s">
        <v>356</v>
      </c>
      <c r="B194" s="4">
        <f>COUNTA(A2:A192)</f>
        <v>191</v>
      </c>
    </row>
    <row r="195" spans="1:4" x14ac:dyDescent="0.3">
      <c r="A195" s="1" t="s">
        <v>357</v>
      </c>
      <c r="B195" s="4">
        <f>COUNTA(_xlfn.UNIQUE(A2:A192))</f>
        <v>54</v>
      </c>
    </row>
  </sheetData>
  <sortState xmlns:xlrd2="http://schemas.microsoft.com/office/spreadsheetml/2017/richdata2" ref="A2:J196">
    <sortCondition ref="A2:A196"/>
    <sortCondition ref="D2:D196"/>
  </sortState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044DCE-192E-4C7D-9EDF-1874F7CCD90F}">
  <dimension ref="B1:D14"/>
  <sheetViews>
    <sheetView workbookViewId="0">
      <selection activeCell="D22" sqref="D22"/>
    </sheetView>
  </sheetViews>
  <sheetFormatPr defaultRowHeight="14.4" x14ac:dyDescent="0.3"/>
  <cols>
    <col min="2" max="2" width="16.5546875" style="18" customWidth="1"/>
    <col min="3" max="3" width="41.6640625" customWidth="1"/>
    <col min="4" max="4" width="18.5546875" customWidth="1"/>
  </cols>
  <sheetData>
    <row r="1" spans="2:4" ht="53.4" customHeight="1" x14ac:dyDescent="0.3"/>
    <row r="2" spans="2:4" x14ac:dyDescent="0.3">
      <c r="B2" s="24" t="s">
        <v>21</v>
      </c>
      <c r="C2" t="s">
        <v>21</v>
      </c>
    </row>
    <row r="3" spans="2:4" x14ac:dyDescent="0.3">
      <c r="B3" s="24" t="s">
        <v>1</v>
      </c>
      <c r="C3" t="s">
        <v>386</v>
      </c>
    </row>
    <row r="4" spans="2:4" x14ac:dyDescent="0.3">
      <c r="B4" s="24" t="s">
        <v>2</v>
      </c>
      <c r="C4" t="s">
        <v>387</v>
      </c>
    </row>
    <row r="5" spans="2:4" x14ac:dyDescent="0.3">
      <c r="B5" s="24" t="s">
        <v>188</v>
      </c>
      <c r="C5" t="s">
        <v>388</v>
      </c>
    </row>
    <row r="6" spans="2:4" x14ac:dyDescent="0.3">
      <c r="B6" s="24" t="s">
        <v>355</v>
      </c>
      <c r="C6" t="s">
        <v>389</v>
      </c>
    </row>
    <row r="7" spans="2:4" x14ac:dyDescent="0.3">
      <c r="B7" s="24" t="s">
        <v>85</v>
      </c>
      <c r="C7" t="s">
        <v>390</v>
      </c>
    </row>
    <row r="8" spans="2:4" x14ac:dyDescent="0.3">
      <c r="B8" s="24" t="s">
        <v>354</v>
      </c>
      <c r="C8" t="s">
        <v>391</v>
      </c>
      <c r="D8" t="s">
        <v>395</v>
      </c>
    </row>
    <row r="9" spans="2:4" x14ac:dyDescent="0.3">
      <c r="B9" s="24"/>
      <c r="C9" t="s">
        <v>392</v>
      </c>
    </row>
    <row r="10" spans="2:4" x14ac:dyDescent="0.3">
      <c r="B10" s="24"/>
      <c r="C10" t="s">
        <v>393</v>
      </c>
    </row>
    <row r="11" spans="2:4" x14ac:dyDescent="0.3">
      <c r="B11" s="24"/>
      <c r="C11" t="s">
        <v>394</v>
      </c>
    </row>
    <row r="12" spans="2:4" x14ac:dyDescent="0.3">
      <c r="B12" s="24" t="s">
        <v>22</v>
      </c>
      <c r="C12" t="s">
        <v>396</v>
      </c>
    </row>
    <row r="13" spans="2:4" x14ac:dyDescent="0.3">
      <c r="B13" s="24" t="s">
        <v>320</v>
      </c>
      <c r="C13" t="s">
        <v>397</v>
      </c>
    </row>
    <row r="14" spans="2:4" x14ac:dyDescent="0.3">
      <c r="B14" s="24" t="s">
        <v>385</v>
      </c>
      <c r="C14" t="s">
        <v>398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45F5F8F3-4A10-4070-ADA9-044BB0FFDD99}">
  <ds:schemaRefs>
    <ds:schemaRef ds:uri="http://schemas.microsoft.com/DataMashup"/>
  </ds:schemaRefs>
</ds:datastoreItem>
</file>

<file path=docMetadata/LabelInfo.xml><?xml version="1.0" encoding="utf-8"?>
<clbl:labelList xmlns:clbl="http://schemas.microsoft.com/office/2020/mipLabelMetadata">
  <clbl:label id="{79c742c4-e61c-4fa5-be89-a3cb566a80d1}" enabled="0" method="" siteId="{79c742c4-e61c-4fa5-be89-a3cb566a80d1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Title</vt:lpstr>
      <vt:lpstr>Data</vt:lpstr>
      <vt:lpstr>Legend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Harry Patrinos</cp:lastModifiedBy>
  <dcterms:created xsi:type="dcterms:W3CDTF">2009-08-01T12:10:14Z</dcterms:created>
  <dcterms:modified xsi:type="dcterms:W3CDTF">2026-03-19T13:58:31Z</dcterms:modified>
</cp:coreProperties>
</file>